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400" firstSheet="2" activeTab="2"/>
  </bookViews>
  <sheets>
    <sheet name="разд I стр.1" sheetId="1" r:id="rId1"/>
    <sheet name="Разд II стр. 2" sheetId="2" r:id="rId2"/>
    <sheet name="Разд II стр. 3" sheetId="3" r:id="rId3"/>
    <sheet name="Разд II стр. 4" sheetId="4" r:id="rId4"/>
    <sheet name="Разд II стр. 5" sheetId="5" r:id="rId5"/>
    <sheet name="Разд II стр. 6" sheetId="6" r:id="rId6"/>
    <sheet name="Разд III стр. 7" sheetId="7" r:id="rId7"/>
  </sheets>
  <definedNames>
    <definedName name="_xlnm.Print_Titles" localSheetId="4">'Разд II стр. 5'!$2:$5</definedName>
    <definedName name="_xlnm.Print_Titles" localSheetId="6">'Разд III стр. 7'!$3:$5</definedName>
    <definedName name="_xlnm.Print_Area" localSheetId="0">'разд I стр.1'!$A$1:$D$63</definedName>
    <definedName name="_xlnm.Print_Area" localSheetId="1">'Разд II стр. 2'!$A$1:$F$35</definedName>
    <definedName name="_xlnm.Print_Area" localSheetId="3">'Разд II стр. 4'!$A$2:$F$63</definedName>
    <definedName name="_xlnm.Print_Area" localSheetId="4">'Разд II стр. 5'!$A$1:$G$188</definedName>
    <definedName name="_xlnm.Print_Area" localSheetId="6">'Разд III стр. 7'!$A$1:$E$84</definedName>
  </definedNames>
  <calcPr fullCalcOnLoad="1"/>
</workbook>
</file>

<file path=xl/sharedStrings.xml><?xml version="1.0" encoding="utf-8"?>
<sst xmlns="http://schemas.openxmlformats.org/spreadsheetml/2006/main" count="1034" uniqueCount="484">
  <si>
    <t>ОТЧЕТ</t>
  </si>
  <si>
    <t>Юридический адрес</t>
  </si>
  <si>
    <t>Телефон (факс)</t>
  </si>
  <si>
    <t>Адрес электронной почты</t>
  </si>
  <si>
    <t>ФИО руководителя</t>
  </si>
  <si>
    <t>Номер и дата трудового договора руководителя</t>
  </si>
  <si>
    <t>Наименование исполнительного органа государственной власти Красноярского края, заключившего с руководителем трудовой договор</t>
  </si>
  <si>
    <t>ФИО главного бухгалтера учреждения</t>
  </si>
  <si>
    <t>Наименование показателя</t>
  </si>
  <si>
    <t>Значение показателя</t>
  </si>
  <si>
    <t>О руководителе учреждения</t>
  </si>
  <si>
    <t>№ п/п</t>
  </si>
  <si>
    <t>по видам услуг (работ)…</t>
  </si>
  <si>
    <t>Количество потребителей, воспользовавшихся бесплатными для потребителей услугами (работами) - всего</t>
  </si>
  <si>
    <t>Количество потребителей, воспользовавшихся частично платными для потребителей услугами (работами) - всего</t>
  </si>
  <si>
    <t>Количество потребителей, воспользовавшихся полностью платными для потребителей услугами (работами) - всего</t>
  </si>
  <si>
    <t>Ед. измерения</t>
  </si>
  <si>
    <t>тыс. руб.</t>
  </si>
  <si>
    <t>чел.</t>
  </si>
  <si>
    <t>ед.</t>
  </si>
  <si>
    <t>1.1.</t>
  </si>
  <si>
    <t>1.2.</t>
  </si>
  <si>
    <t>2.1.</t>
  </si>
  <si>
    <t>2.2.</t>
  </si>
  <si>
    <t xml:space="preserve"> Председатель: </t>
  </si>
  <si>
    <t xml:space="preserve">Члены совета: </t>
  </si>
  <si>
    <t>расшифровка подписи</t>
  </si>
  <si>
    <t>1.3.</t>
  </si>
  <si>
    <t>4.1.</t>
  </si>
  <si>
    <t>5.1.</t>
  </si>
  <si>
    <t>5.2.</t>
  </si>
  <si>
    <t>6.1.</t>
  </si>
  <si>
    <t>7.1.</t>
  </si>
  <si>
    <t>7.2.</t>
  </si>
  <si>
    <t>2.1.1.</t>
  </si>
  <si>
    <t>2.1.2.</t>
  </si>
  <si>
    <t>2.1.3.</t>
  </si>
  <si>
    <t>Сведения о внесении в единый государственный реестр юридических лиц (с указанием серии , №, даты свидетельства)</t>
  </si>
  <si>
    <t>Дата внесения в Реестр государственной собственности Красноярского края объектов недвижимости</t>
  </si>
  <si>
    <t>3.3.</t>
  </si>
  <si>
    <t>3.3.1.</t>
  </si>
  <si>
    <t>3.3.2.</t>
  </si>
  <si>
    <t>3.3.3.</t>
  </si>
  <si>
    <t>№     п/п</t>
  </si>
  <si>
    <t>ед. измерения</t>
  </si>
  <si>
    <t>Значение
показателя</t>
  </si>
  <si>
    <t xml:space="preserve">на начало отчетного периода </t>
  </si>
  <si>
    <t>на конец отчетного периода</t>
  </si>
  <si>
    <t xml:space="preserve">в том числе </t>
  </si>
  <si>
    <t>в том числе:</t>
  </si>
  <si>
    <t>здания</t>
  </si>
  <si>
    <t>сооружения</t>
  </si>
  <si>
    <t>помещения</t>
  </si>
  <si>
    <t>кв.м.</t>
  </si>
  <si>
    <t xml:space="preserve">кв. м. </t>
  </si>
  <si>
    <t>3.1.</t>
  </si>
  <si>
    <t>3.1.1.</t>
  </si>
  <si>
    <t>3.1.2.</t>
  </si>
  <si>
    <t>3.1.3.</t>
  </si>
  <si>
    <t>3.2.</t>
  </si>
  <si>
    <t>Количество объектов недвижимого имущества, переданных автономным учреждением в аренду  - всего</t>
  </si>
  <si>
    <t>3.4.</t>
  </si>
  <si>
    <t>Доходы, полученные от сдачи имущества в аренду в отчетном периоде</t>
  </si>
  <si>
    <t>Доходы, полученные от продажи недвижимого имущества</t>
  </si>
  <si>
    <t>наименование услуг</t>
  </si>
  <si>
    <t>потребители услуг</t>
  </si>
  <si>
    <t xml:space="preserve">номер </t>
  </si>
  <si>
    <t>дата</t>
  </si>
  <si>
    <t>Штатная численность, ед.</t>
  </si>
  <si>
    <t>Информация о численности и заработной плате работников  учреждения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</si>
  <si>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</si>
  <si>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</si>
  <si>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имущества, приобретенного учреждением</t>
  </si>
  <si>
    <t>Балансовая (остаточная) стоимость имущества, переданного учреждением в аренду  - всего</t>
  </si>
  <si>
    <t>Общая площадь объектов недвижимого имущества, переданных учреждением в аренду - всего</t>
  </si>
  <si>
    <t xml:space="preserve">Балансовая (остаточная) стоимость </t>
  </si>
  <si>
    <t xml:space="preserve">Главный бухгалтер  учреждения </t>
  </si>
  <si>
    <t>Количество потребителей, воспользовавшихся услугами (работами)  учреждения - всего</t>
  </si>
  <si>
    <t>Количество жалоб потребителей</t>
  </si>
  <si>
    <t>Общий объем доходов от оказания платных услуг (выполнения работ) - всего</t>
  </si>
  <si>
    <t>денежных средств</t>
  </si>
  <si>
    <t xml:space="preserve">Балансовая (остаточная) стоимость нефинансовых активов </t>
  </si>
  <si>
    <t>Общая сумма выставленных требований в возмещение ущерба по недостачам и хищениям -  всего</t>
  </si>
  <si>
    <t>из них:</t>
  </si>
  <si>
    <t>Дебиторская задолженность по доходам, полученным за счет средств краевого бюджета</t>
  </si>
  <si>
    <t xml:space="preserve"> по выданным авансам на услуги связи</t>
  </si>
  <si>
    <t xml:space="preserve"> по выданным авансам на транспортные услуги</t>
  </si>
  <si>
    <t xml:space="preserve"> по выданным авансам на коммунальные услуги</t>
  </si>
  <si>
    <t xml:space="preserve"> по выданным авансам на услуги по содержанию имущества</t>
  </si>
  <si>
    <t>по выданным авансам на прочие услуги</t>
  </si>
  <si>
    <t xml:space="preserve"> по выданным авансам на приобретение основных средств</t>
  </si>
  <si>
    <t xml:space="preserve"> по выданным авансам на приобретение нематериальных активов</t>
  </si>
  <si>
    <t xml:space="preserve"> по выданным авансам на приобретение непроизведенных активов</t>
  </si>
  <si>
    <t xml:space="preserve"> по выданным авансам на приобретение материальных запасов</t>
  </si>
  <si>
    <t xml:space="preserve"> по выданным авансам на прочие расходы</t>
  </si>
  <si>
    <t xml:space="preserve">материальных ценностей </t>
  </si>
  <si>
    <t>от порчи материальных ценностей</t>
  </si>
  <si>
    <t>6.2.</t>
  </si>
  <si>
    <t>по выданным авансам на услуги по содержанию имущества</t>
  </si>
  <si>
    <t xml:space="preserve"> 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</si>
  <si>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</si>
  <si>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</si>
  <si>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</si>
  <si>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Просроченная кредиторская задолженность</t>
  </si>
  <si>
    <t xml:space="preserve"> Кредиторская задолженность по расчетам с поставщиками и подрядчиками за счет средств краевого бюджета, всего:</t>
  </si>
  <si>
    <t xml:space="preserve">  по начислениям на выплаты по оплате труда </t>
  </si>
  <si>
    <t xml:space="preserve"> по оплате услуг связи</t>
  </si>
  <si>
    <t xml:space="preserve"> по оплате транспортных услуг</t>
  </si>
  <si>
    <t xml:space="preserve"> по оплате коммунальных услуг</t>
  </si>
  <si>
    <t>по оплате услуг по содержанию имущества</t>
  </si>
  <si>
    <t xml:space="preserve"> по оплате прочих услуг</t>
  </si>
  <si>
    <t xml:space="preserve"> по приобретению основных средств</t>
  </si>
  <si>
    <t xml:space="preserve"> по приобретению нематериальных активов</t>
  </si>
  <si>
    <t xml:space="preserve"> по приобретению непроизведенных активов</t>
  </si>
  <si>
    <t xml:space="preserve"> по приобретению материальных запасов</t>
  </si>
  <si>
    <t xml:space="preserve"> по оплате прочих расходов</t>
  </si>
  <si>
    <t xml:space="preserve"> по платежам в бюджет</t>
  </si>
  <si>
    <t xml:space="preserve"> по прочим расчетам с кредиторами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</si>
  <si>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</si>
  <si>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7.3.</t>
  </si>
  <si>
    <t xml:space="preserve">  по оплате услуг связи</t>
  </si>
  <si>
    <t xml:space="preserve"> по оплате услуг по содержанию имущества</t>
  </si>
  <si>
    <t>по платежам в бюджет</t>
  </si>
  <si>
    <t>Поступления, всего:</t>
  </si>
  <si>
    <t>8.1.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</si>
  <si>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</si>
  <si>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</si>
  <si>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</si>
  <si>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</si>
  <si>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</si>
  <si>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</si>
  <si>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</si>
  <si>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</si>
  <si>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</si>
  <si>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</si>
  <si>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</si>
  <si>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</si>
  <si>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</si>
  <si>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</si>
  <si>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</si>
  <si>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</si>
  <si>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</si>
  <si>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</si>
  <si>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</si>
  <si>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</si>
  <si>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</si>
  <si>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</si>
  <si>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</si>
  <si>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</si>
  <si>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</si>
  <si>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8.2.</t>
  </si>
  <si>
    <t>5</t>
  </si>
  <si>
    <t>6</t>
  </si>
  <si>
    <t>исполнение по отношению к плану, в %</t>
  </si>
  <si>
    <t xml:space="preserve">Заработная плата                                              </t>
  </si>
  <si>
    <t xml:space="preserve">Прочие выплаты                                                </t>
  </si>
  <si>
    <t xml:space="preserve">Начисления на выплаты  по оплате труда         </t>
  </si>
  <si>
    <t xml:space="preserve">Услуги связи  </t>
  </si>
  <si>
    <t xml:space="preserve">Транспортные услуги  </t>
  </si>
  <si>
    <t xml:space="preserve">Коммунальные услуги </t>
  </si>
  <si>
    <t xml:space="preserve">Арендная плата за пользование имуществом                                                       </t>
  </si>
  <si>
    <t xml:space="preserve">Услуги по содержанию имущества  </t>
  </si>
  <si>
    <t xml:space="preserve">Прочие услуги  </t>
  </si>
  <si>
    <t xml:space="preserve">Пособия по социальной помощи населению  </t>
  </si>
  <si>
    <t xml:space="preserve">Прочие расходы                    </t>
  </si>
  <si>
    <t xml:space="preserve">Увеличение стоимости материальных запасов </t>
  </si>
  <si>
    <t>9.1.</t>
  </si>
  <si>
    <t>Раздел 1. Общие сведения об учреждении</t>
  </si>
  <si>
    <t>Идентификационный номер налогоплательщика (ИНН)</t>
  </si>
  <si>
    <t>2.3.</t>
  </si>
  <si>
    <t>2.4.</t>
  </si>
  <si>
    <t>Средняя стоимость для потребителей получения частично платных услуг по видам услуг (работ)</t>
  </si>
  <si>
    <t xml:space="preserve">Средняя стоимость для потребителей получения полностью платных услуг по видам услуг (работ) </t>
  </si>
  <si>
    <t>Среднегодовая численность работников, чел.</t>
  </si>
  <si>
    <t>Средняя заработная плата, руб.</t>
  </si>
  <si>
    <t xml:space="preserve">Исполнение государственного задания учредителя </t>
  </si>
  <si>
    <t>%</t>
  </si>
  <si>
    <t xml:space="preserve">Объем финансового обеспечения, полученного в рамках целевых программ и программ развития, установленных для учреждения в установленном порядке </t>
  </si>
  <si>
    <t xml:space="preserve">Объем финансового обеспечения государственного задания учредителя </t>
  </si>
  <si>
    <t>Объем финансового обеспечения деятельности, в связи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</si>
  <si>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</t>
  </si>
  <si>
    <t>Предложения руководителя учреждения по дальнейшему использованию недвижимого имущества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</si>
  <si>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</t>
  </si>
  <si>
    <t xml:space="preserve">Общая площадь объектов недвижимого имущества, находящегося у учреждения на праве оперативного управления </t>
  </si>
  <si>
    <t xml:space="preserve">Общая площадь объектов недвижимого имущества, находящегося у учреждения на праве оперативного управления, и переданного в аренду 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</si>
  <si>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</t>
  </si>
  <si>
    <t>3. Информация о количестве и площади объектов недвижимого имущества, закрепленных за  учреждением</t>
  </si>
  <si>
    <t xml:space="preserve">4. Информация о недвижимом имуществе, закрепленном за учреждением на праве оперативного управления и переданном  в аренду </t>
  </si>
  <si>
    <t>5. Недвижимое имущество учреждения, проданное в течение отчетного периода</t>
  </si>
  <si>
    <t>6. Объем средств, полученных от распоряжения  в установленном порядке имуществом, находящимся на праве оперативного управления</t>
  </si>
  <si>
    <t>7. Неиспользуемое недвижимое имущество учреждения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</si>
  <si>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</si>
  <si>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</si>
  <si>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</si>
  <si>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</si>
  <si>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</si>
  <si>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</si>
  <si>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</si>
  <si>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</si>
  <si>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</si>
  <si>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</si>
  <si>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</si>
  <si>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4.4.</t>
  </si>
  <si>
    <t>8.1.1.</t>
  </si>
  <si>
    <t>8.1.2.</t>
  </si>
  <si>
    <t>Состав наблюдательного совета автономного учреждения (1)</t>
  </si>
  <si>
    <t>(3) - подразделы дополнительно, включаемые в состав отчета казенного учреждения</t>
  </si>
  <si>
    <t>(1) - подразделы (пункты) дополнительно, включаемые в состав отчета государственных автономных учреждений</t>
  </si>
  <si>
    <t>(2) - подразделы (пункты) дополнительно, включаемые в состав отчета государственных бюджетных и автономных учреждений</t>
  </si>
  <si>
    <t>8. Общая балансовая (остаточная) стоимость имущества приобретенного учреждением (2)</t>
  </si>
  <si>
    <t>Раздел III. Об использовании имущества, закрепленного за учреждением</t>
  </si>
  <si>
    <t>Общая балансовая (остаточная) стоимость особо ценного движимого имущества, находящегося у учреждения на праве оперативного управления (2)</t>
  </si>
  <si>
    <t xml:space="preserve"> по балансовой стоимости - бюджетными и казенными учрежденяими.</t>
  </si>
  <si>
    <t xml:space="preserve"> по остаточной стоимости - автономными учреждениями;</t>
  </si>
  <si>
    <t xml:space="preserve"> (5) - стоимость имущества отражается: </t>
  </si>
  <si>
    <t>1. Общая балансовая (остаточная) стоимость недвижимого имущества  учреждения (5)</t>
  </si>
  <si>
    <t>2. Общая балансовая (остаточная) стоимость движимого имущества  учреждения (5)</t>
  </si>
  <si>
    <t>Общая площадь земельных участков, находящихся у учреждения в пользовании (4)</t>
  </si>
  <si>
    <t>Полное наименование учреждения</t>
  </si>
  <si>
    <t>Сокращенное наименование учреждения</t>
  </si>
  <si>
    <t>Код причины постановки на учет учреждения в налоговом органе (КПП)</t>
  </si>
  <si>
    <t>Перечень основных видов деятельности, осуществляемых учреждением в соответствии учредительными документами</t>
  </si>
  <si>
    <t>Перечень иных видов деятельности, осуществляемых учреждением в соответствии учредительными документами</t>
  </si>
  <si>
    <t>кассовое исполне-ние</t>
  </si>
  <si>
    <t>Выплаты за счет субсидий на выполнение государственного задания</t>
  </si>
  <si>
    <t>Субсидии на выполнение государственного задания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</si>
  <si>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</si>
  <si>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</t>
  </si>
  <si>
    <t>Срок действия трудового договора</t>
  </si>
  <si>
    <t xml:space="preserve">1. Изменение балансовой (остаточной) стоимости нефинансовых активов </t>
  </si>
  <si>
    <t>2. Общая сумма выставленных требований в возмещение ущерба по недостачам и хищениям</t>
  </si>
  <si>
    <t>1.1</t>
  </si>
  <si>
    <t>4. Количество потребителей,  воспользовавшихся услугами (работами) учреждения</t>
  </si>
  <si>
    <t>4.1.2</t>
  </si>
  <si>
    <t>4.5.</t>
  </si>
  <si>
    <t>4.5.1.</t>
  </si>
  <si>
    <t>5. Цены(тарифы) на платные услуги (работы), оказываемые потребителям</t>
  </si>
  <si>
    <t>Цены (тарифы) на платные услуги по видам услуг (работ), оказываемые потребителям</t>
  </si>
  <si>
    <t>Цены (тарифы) на частично платные услуги по видам услуг (работ), оказываемые потребителям</t>
  </si>
  <si>
    <t>3</t>
  </si>
  <si>
    <t>5.1</t>
  </si>
  <si>
    <t>5.2.1.</t>
  </si>
  <si>
    <t>5.2.2.</t>
  </si>
  <si>
    <t>5.2.3.</t>
  </si>
  <si>
    <t>11.1.</t>
  </si>
  <si>
    <t>плановое значение</t>
  </si>
  <si>
    <t>4</t>
  </si>
  <si>
    <t>Код операции сектора государственного управле-ния</t>
  </si>
  <si>
    <t>Выплаты, всего</t>
  </si>
  <si>
    <t>12.1.</t>
  </si>
  <si>
    <t>12.1.1.</t>
  </si>
  <si>
    <t>12.1.2.</t>
  </si>
  <si>
    <t>12.1.3.</t>
  </si>
  <si>
    <t>12.1.4.</t>
  </si>
  <si>
    <t>14.1.</t>
  </si>
  <si>
    <t>12.1.5.</t>
  </si>
  <si>
    <t>наименование,             срок действия</t>
  </si>
  <si>
    <t>Выплаты за счет поступлений от оказания краевым  государственным бюджетным учреждением  (подразделением),  услуг (выполнения работ) , предоставление которых для физических и юридических лиц осуществляется на платной основе, всего</t>
  </si>
  <si>
    <t xml:space="preserve">(4) - указывается общая площадь земельных участков, находящаяся у учреждения на праве оперативного управления, постоянного (бессрочного) пользования, аренды либо безвозмездного пользования, независимо от собственника (ОАО, ООО, муниципальное образование, субъект Российской Федерации) </t>
  </si>
  <si>
    <t>о результатах деятельности краевого государственного учреждения и об использовании закрепленного за ним государственного имущества</t>
  </si>
  <si>
    <t>(полное наименование краевого государственного учреждения)</t>
  </si>
  <si>
    <t>6. Средняя стоимость для потребителей получения платных услуг</t>
  </si>
  <si>
    <t>7. Изменения дебиторской задолженности учреждения</t>
  </si>
  <si>
    <t>Наименование и характеристика недвижимого имущества, проданного в течение отчетного периода</t>
  </si>
  <si>
    <t xml:space="preserve">Наименование и характеристика неиспользуемого недвижимого имущества </t>
  </si>
  <si>
    <t>8. Изменения кредиторской задолженности учреждения</t>
  </si>
  <si>
    <t>13. Выплаты учреждения (2)</t>
  </si>
  <si>
    <t>14. Данные о прибыли (убытках) (2)</t>
  </si>
  <si>
    <t>15. Кассовое исполнение бюджетной сметы  и лимитов бюджетных обязательств учреждения (3)</t>
  </si>
  <si>
    <t>на начало года, всего</t>
  </si>
  <si>
    <t>руководители</t>
  </si>
  <si>
    <t>специалисты</t>
  </si>
  <si>
    <t>обслуживающий персонал</t>
  </si>
  <si>
    <t>на конец года, всего</t>
  </si>
  <si>
    <t>х</t>
  </si>
  <si>
    <t>7.2.1.</t>
  </si>
  <si>
    <t>7.2.2.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</si>
  <si>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</si>
  <si>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</si>
  <si>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</si>
  <si>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</si>
  <si>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</si>
  <si>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</si>
  <si>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</si>
  <si>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</si>
  <si>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7.3.1.</t>
  </si>
  <si>
    <t>7.3.2.</t>
  </si>
  <si>
    <t>7.3.3.</t>
  </si>
  <si>
    <t>7.3.4.</t>
  </si>
  <si>
    <t>7.3.5.</t>
  </si>
  <si>
    <t>7.3.6.</t>
  </si>
  <si>
    <t>7.3.7.</t>
  </si>
  <si>
    <t>7.3.8.</t>
  </si>
  <si>
    <t>7.3.9.</t>
  </si>
  <si>
    <t>7.3.10.</t>
  </si>
  <si>
    <t>8.2.1.</t>
  </si>
  <si>
    <t>8.2.2.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</si>
  <si>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</si>
  <si>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</si>
  <si>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</si>
  <si>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</si>
  <si>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</si>
  <si>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</si>
  <si>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</si>
  <si>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</si>
  <si>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</si>
  <si>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</si>
  <si>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</si>
  <si>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8.3.</t>
  </si>
  <si>
    <t>9.2.</t>
  </si>
  <si>
    <t>10.1</t>
  </si>
  <si>
    <t>10.1.1.</t>
  </si>
  <si>
    <t>8.3.11.</t>
  </si>
  <si>
    <t>8.3.1.</t>
  </si>
  <si>
    <t>8.3.2.</t>
  </si>
  <si>
    <t>8.3.3.</t>
  </si>
  <si>
    <t>8.3.4.</t>
  </si>
  <si>
    <t>8.3.5.</t>
  </si>
  <si>
    <t>8.3.6.</t>
  </si>
  <si>
    <t>8.3.7.</t>
  </si>
  <si>
    <t>8.3.8.</t>
  </si>
  <si>
    <t>8.3.9.</t>
  </si>
  <si>
    <t>8.3.10.</t>
  </si>
  <si>
    <t>8.3.12.</t>
  </si>
  <si>
    <t>8.3.13.</t>
  </si>
  <si>
    <t>13.1.</t>
  </si>
  <si>
    <t>13.1.1.</t>
  </si>
  <si>
    <t>13.1.2.</t>
  </si>
  <si>
    <t>13.1.3.</t>
  </si>
  <si>
    <t>13.1.4.</t>
  </si>
  <si>
    <t>15.1.</t>
  </si>
  <si>
    <t>15.10.</t>
  </si>
  <si>
    <t>15.11.</t>
  </si>
  <si>
    <t>15.12.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</si>
  <si>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</si>
  <si>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</si>
  <si>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</si>
  <si>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</si>
  <si>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</si>
  <si>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</si>
  <si>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</si>
  <si>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</si>
  <si>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изменение по отношению         к предыдущему году, в %</t>
  </si>
  <si>
    <t>изменение по отношению к предыдущему году, в %</t>
  </si>
  <si>
    <t>12. Поступления учреждения (2)</t>
  </si>
  <si>
    <t>кассовое исполнение</t>
  </si>
  <si>
    <t>Перечень услуг (работ), которые оказываются потребителям за плату в случаях, предусмотренных нормативными правовыми (правовыми) актами, с указанием потребителей указанных услуг (работ)</t>
  </si>
  <si>
    <t>Перечень учредительных и разрешительных документов (с указанием №, даты, срока действия), на основании которых учреждение осуществляет деятельность</t>
  </si>
  <si>
    <t>Раздел II. Результат деятельности учреждения</t>
  </si>
  <si>
    <t>Значение показателя, фактически достигнутое</t>
  </si>
  <si>
    <t xml:space="preserve">Значение показателя, фактически достигнутое </t>
  </si>
  <si>
    <t xml:space="preserve"> Дебиторская задолженность по выданным авансам, полученным за счет средств краевого бюджета, всего:</t>
  </si>
  <si>
    <t>Общая сумма прибыли (убытков) после налогообложения в отчетном периоде, образовавшейся (образовавшихся) в связи с оказанием учреждением частично платных и полностью платных услуг (работ)                                                                             ("+"чистая прибыль, "-" убыток)</t>
  </si>
  <si>
    <t>15.13.</t>
  </si>
  <si>
    <t>3.4.1.</t>
  </si>
  <si>
    <t>3.4.2.</t>
  </si>
  <si>
    <t>3.4.3.</t>
  </si>
  <si>
    <t>3.5.</t>
  </si>
  <si>
    <t>3. Объем доходов от оказания платных услуг (выполненных работ)</t>
  </si>
  <si>
    <t>6.2.1.</t>
  </si>
  <si>
    <t>6.2.2.</t>
  </si>
  <si>
    <t>6.2.3.</t>
  </si>
  <si>
    <t>11. Информация о финансовом обеспечении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 (2)</t>
  </si>
  <si>
    <t>9. Информация об объеме финансового обеспечения и об исполнении государственного задания учредителя</t>
  </si>
  <si>
    <t>3.2.1.</t>
  </si>
  <si>
    <t>3.2.2.</t>
  </si>
  <si>
    <t>3.2.3.</t>
  </si>
  <si>
    <t>10. Объем финансового обеспечения государственного учреждения в рамках целевых программ и программ развития</t>
  </si>
  <si>
    <t>Перечень договоров аренды недвижимого имущества (с указанием №, даты, срока действия, наименования арендатора)</t>
  </si>
  <si>
    <t>Увеличение стоимости непроизведенных активов</t>
  </si>
  <si>
    <t xml:space="preserve">Общее количество недвижимого имущества, находящегося у учреждения на праве оперативного управления </t>
  </si>
  <si>
    <t>663960, Красноярский край, Рыбинский район, 3 км от сворота автодороги Заозерный-Агинское на 23 км</t>
  </si>
  <si>
    <t>8-39169-94001</t>
  </si>
  <si>
    <t>Zharki24@mail.ru</t>
  </si>
  <si>
    <t>государственный регистрационный номер 2102448005691, свидетельство серия 24 №005140701 от 02.06.2010</t>
  </si>
  <si>
    <t>Распоряжение Правительства Красноярского края</t>
  </si>
  <si>
    <t>431-р</t>
  </si>
  <si>
    <t>Министерство социальной политики Красноярского края</t>
  </si>
  <si>
    <t xml:space="preserve">Член общественной палаты демографического развития Гражданской Ассамблеи Красноярского края, председатель президиума Красноярской региональной общественной организации «Институт семьи» (по согласованию)                               </t>
  </si>
  <si>
    <t xml:space="preserve">Гагаркина Ирина Григорьевна                       </t>
  </si>
  <si>
    <t xml:space="preserve">Семенов Сергей Дмитриевич                       </t>
  </si>
  <si>
    <t>Председатель Красноярской краевой общественной организации профсоюзов работников государственных учреждений и общественного обслуживания (по согласованию)</t>
  </si>
  <si>
    <t>Юронин Александр Петрович</t>
  </si>
  <si>
    <t>4.2.2</t>
  </si>
  <si>
    <t>4.4.1</t>
  </si>
  <si>
    <t>нет</t>
  </si>
  <si>
    <t>10.1.4.</t>
  </si>
  <si>
    <t>Домашенко Елена Васильевна</t>
  </si>
  <si>
    <t>0</t>
  </si>
  <si>
    <t xml:space="preserve">                                                Юридические лица</t>
  </si>
  <si>
    <t xml:space="preserve">Проведение спортивных, культурно-массовых мероприятий, семинаров, конференций, предоставление гостиничных услуг
</t>
  </si>
  <si>
    <t>Устав (утвержден приказом Министерства социальной политики  Красноярского края).</t>
  </si>
  <si>
    <t>02160 ВЭ</t>
  </si>
  <si>
    <t>Лиензия на пользование недрами до 30.09.2020 г.</t>
  </si>
  <si>
    <t>Лицензия на осуществление медицинской деятельности (бессрочно)</t>
  </si>
  <si>
    <t>Общая балансовая (остаточная) стоимость  имущества, приобретенного учреждением в отчетном году за счет средств, выделенных учредителем учреждению на указанные цели</t>
  </si>
  <si>
    <t>Общая балансовая (остаточная) стоимость  имущества, приобретенного учреждением в отчетном году за счет доходов, полученных от платных услуг и иной приносящей доход деятельности</t>
  </si>
  <si>
    <t>Субсидии на осуществление капитальных вложений</t>
  </si>
  <si>
    <t>КГАУ "СОЦ "Жарки"</t>
  </si>
  <si>
    <t xml:space="preserve">Краевое государственное автономное учреждение «Социально - оздоровительный центр «Жарки»
</t>
  </si>
  <si>
    <t>574-ОД</t>
  </si>
  <si>
    <t>ЛО-24-01-002832</t>
  </si>
  <si>
    <t>4.1.3</t>
  </si>
  <si>
    <t>4.1.4.</t>
  </si>
  <si>
    <t>4.2.4</t>
  </si>
  <si>
    <t>4.1.5.</t>
  </si>
  <si>
    <t>предоставление медицинских услуг</t>
  </si>
  <si>
    <t>Выплаты за счет субсидий на осуществление капитальных вложений</t>
  </si>
  <si>
    <t>4.1.6</t>
  </si>
  <si>
    <t>5.1.3</t>
  </si>
  <si>
    <t>5.1.4.</t>
  </si>
  <si>
    <t>6.1.3</t>
  </si>
  <si>
    <t>6.1.4.</t>
  </si>
  <si>
    <t>Специалист по кадрам  Краевого государственного автономного учреждения «Социально-оздоровительный центр «Жарки»</t>
  </si>
  <si>
    <t>Предоставление социального обслуживания в стационарной форме</t>
  </si>
  <si>
    <t>Организация отдыха детей и молодежи</t>
  </si>
  <si>
    <t xml:space="preserve">Санаторно-курортное лечение </t>
  </si>
  <si>
    <t>Предоставление социального обслуживания в полустационарной форме</t>
  </si>
  <si>
    <t>Программа "Развитие"субсидии на иные цели</t>
  </si>
  <si>
    <t>Рыбаков Сергей Юрьевич</t>
  </si>
  <si>
    <t>предоставление  услуг по проживанию</t>
  </si>
  <si>
    <t>организация питания</t>
  </si>
  <si>
    <t>Доходы от размещения ценных бумаг</t>
  </si>
  <si>
    <t xml:space="preserve">предоставление  гостиничных услуг </t>
  </si>
  <si>
    <t>предоставление услуг по проживанию</t>
  </si>
  <si>
    <t xml:space="preserve">предоставление   гостиничных услуг </t>
  </si>
  <si>
    <t>5.1.1.</t>
  </si>
  <si>
    <t>5.1.2</t>
  </si>
  <si>
    <t>6.1.1.</t>
  </si>
  <si>
    <t>6.1.2</t>
  </si>
  <si>
    <t>55.20 Деятельность  по предоставлению мест для краткосрочного проживания 
55.90  Деятельность по предоставлению прочих мест для временного проживания                                                                            93.29.9 Деятельность зрелищно-развлекательная прочая, не включенная в другие группировки 
86.90.4 Деятельность санаторно-курортных организаций
49.3  Деятельность прочего сухопутного пассажирского транспорта транспорта
55.1 Деятельность гостиниц и прочих мест для временного проживания
77.21 Прокат и аренда товаров для отдыха и спортивных товаров
47.11.2  Торговля розничная  незамороженными продуктами, включая напитки, и табачные изделия, в неспециализированных магазинах 
56.29 Деятельность предприятий общественного питания по прочим видам организации питания
56.10.1 Деятельность ресторанов и кафе с полным ресторанным обслуживанием, кафетериев, ресторанов быстрого питания и самообслуживания.</t>
  </si>
  <si>
    <t xml:space="preserve">87.90. Деятельность по уходу с обеспечением проживания прочая      </t>
  </si>
  <si>
    <t>1 год</t>
  </si>
  <si>
    <t>Страхование</t>
  </si>
  <si>
    <t>Социальные пособия и компенсации персоналу в денежной форме</t>
  </si>
  <si>
    <t>____________________С.Ю.Рыбаков</t>
  </si>
  <si>
    <t>за период с 01.01.2020 по 31.12.2020</t>
  </si>
  <si>
    <t>Маркова Надежда Анатольевна</t>
  </si>
  <si>
    <t>№ 101 от 03.12.2020</t>
  </si>
  <si>
    <t xml:space="preserve">Начальник отдела  по вопросам социальной поддержки семьи материнства и детства министерства социальной политики Красноярского края                              </t>
  </si>
  <si>
    <t>Ведущий экономист Краевого государственного автономного учреждения "Социально-оздоровительный центр "Жарки"</t>
  </si>
  <si>
    <t>Сафронова Ольга Геннадьевна</t>
  </si>
  <si>
    <t>Ведущий специалист отдела по работе с юридическими лицами и корпоративному управлению агентства  по управлению государственным имуществом Красноярского края</t>
  </si>
  <si>
    <t>Медведева Анастасия Андреевна</t>
  </si>
  <si>
    <t>за предыдущий 2019год</t>
  </si>
  <si>
    <t>за отчетный 2020 год</t>
  </si>
  <si>
    <t>Предоставление  услуг по проживанию</t>
  </si>
  <si>
    <t>Организация питания</t>
  </si>
  <si>
    <t xml:space="preserve"> за предыдущий 2019 год</t>
  </si>
  <si>
    <t>590,69</t>
  </si>
  <si>
    <t>0,92</t>
  </si>
  <si>
    <t>Н.А. Маркова</t>
  </si>
  <si>
    <t>12.1.4.1</t>
  </si>
  <si>
    <t>12.1.4.2</t>
  </si>
  <si>
    <t>12.1.4.3</t>
  </si>
  <si>
    <t xml:space="preserve">Поступления от оказания учреждением (подразделением),платных услуг (выполнения работ) и иной приносящей доход деятельности, всего </t>
  </si>
  <si>
    <t>12.1.4.4</t>
  </si>
  <si>
    <t>12.1.4.5</t>
  </si>
  <si>
    <t xml:space="preserve">Перечень целевых программ и программ развития, установленных для учреждения                                          </t>
  </si>
  <si>
    <t>за  отчетный  2020 год</t>
  </si>
  <si>
    <t>Меры, принятые по результатам рассмотрения жалоб: Разработан бланк отказа потребителя услуг от госпитализации в Рыбинскую РБ и медицинский корпус "Айболит" учреждения. Применено дисциплинарное взыскание в виде замечания: заведующей отделения и врачу-ЛФК. Законный представитель получателя услуг Палонова С.А. уведомлен о возможности получения услуг по санаторно-курортному лечению в течении 5 дней в любой из заездов 2021 года согласно утвержденного графика заездов</t>
  </si>
  <si>
    <t>за отчетный  2020 год</t>
  </si>
  <si>
    <t>4666,19</t>
  </si>
  <si>
    <t>в том числе:                                                                                                                 доходы от оказания платных услуг (работ)</t>
  </si>
  <si>
    <t>возмещение ущерба имущества ( за исключением страховых возмещений)</t>
  </si>
  <si>
    <t>поступления текущего характера от иных резидентов (оказана спонсорская помощь)</t>
  </si>
  <si>
    <t>иные доходы</t>
  </si>
  <si>
    <t>уменьшение стоимости прочих оборотных ценностей</t>
  </si>
  <si>
    <t>"_     _"               2021 год</t>
  </si>
  <si>
    <t>Исполнитель (Ф.И.О., телефон) Домашенко  Е.В. 8-962 065 1706</t>
  </si>
  <si>
    <t>на 01.01.2021</t>
  </si>
  <si>
    <t xml:space="preserve">на                 01.01.2020 </t>
  </si>
  <si>
    <t>Выплаты за счет использования субсидий на иные цели</t>
  </si>
  <si>
    <t>1,76</t>
  </si>
  <si>
    <t>Значение показателя, фактически достигнутое за 2020 год (в динамике)</t>
  </si>
  <si>
    <t>8(391) 699-40-01</t>
  </si>
  <si>
    <t>на                 01.04.2020</t>
  </si>
  <si>
    <t>на                 01.07.2020</t>
  </si>
  <si>
    <t xml:space="preserve">на                 01.10.2020 </t>
  </si>
  <si>
    <t>Субсидии на иные цели</t>
  </si>
  <si>
    <r>
      <t xml:space="preserve"> "_25_ "  </t>
    </r>
    <r>
      <rPr>
        <u val="single"/>
        <sz val="12"/>
        <color indexed="8"/>
        <rFont val="Times New Roman"/>
        <family val="1"/>
      </rPr>
      <t xml:space="preserve"> февраля </t>
    </r>
    <r>
      <rPr>
        <sz val="12"/>
        <color indexed="8"/>
        <rFont val="Times New Roman"/>
        <family val="1"/>
      </rPr>
      <t xml:space="preserve">  2021 г.</t>
    </r>
  </si>
  <si>
    <t>Председатель наблюдательного совета  Семенов С.Д.</t>
  </si>
  <si>
    <t>Протокол заседания от   " 21 " января   2021 г. № 2</t>
  </si>
  <si>
    <r>
      <rPr>
        <sz val="14"/>
        <color indexed="8"/>
        <rFont val="Times New Roman"/>
        <family val="1"/>
      </rPr>
      <t>Утверждаю:</t>
    </r>
    <r>
      <rPr>
        <sz val="12"/>
        <color indexed="8"/>
        <rFont val="Times New Roman"/>
        <family val="1"/>
      </rPr>
      <t xml:space="preserve">                                                                  Директор КГАУ "СОЦ "Жарки"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</si>
</sst>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"/>
    <numFmt numFmtId="181" formatCode="0.00_ ;[Red]\-0.00\ "/>
    <numFmt numFmtId="182" formatCode="#,##0.0_ ;[Red]\-#,##0.0\ "/>
    <numFmt numFmtId="183" formatCode="0.0%"/>
    <numFmt numFmtId="184" formatCode="[$-FC19]d\ mmmm\ yyyy\ &quot;г.&quot;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;[Red]#,##0.00"/>
    <numFmt numFmtId="192" formatCode="#,##0.0;[Red]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4"/>
      <color indexed="10"/>
      <name val="Times New Roman"/>
      <family val="1"/>
    </font>
    <font>
      <u val="single"/>
      <sz val="10"/>
      <color theme="1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5" fillId="22" borderId="0" xfId="0" applyFont="1" applyFill="1" applyAlignment="1">
      <alignment vertical="center" wrapText="1"/>
    </xf>
    <xf numFmtId="0" fontId="23" fillId="22" borderId="0" xfId="0" applyFont="1" applyFill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 horizontal="left" vertical="top"/>
    </xf>
    <xf numFmtId="0" fontId="22" fillId="0" borderId="14" xfId="0" applyFont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right" vertical="center"/>
    </xf>
    <xf numFmtId="49" fontId="22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9" fontId="3" fillId="0" borderId="0" xfId="0" applyNumberFormat="1" applyFont="1" applyFill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16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 wrapText="1"/>
    </xf>
    <xf numFmtId="14" fontId="3" fillId="0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25" fillId="0" borderId="0" xfId="0" applyFont="1" applyFill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 vertical="top"/>
    </xf>
    <xf numFmtId="0" fontId="29" fillId="0" borderId="10" xfId="0" applyFont="1" applyFill="1" applyBorder="1" applyAlignment="1">
      <alignment horizontal="center" wrapText="1"/>
    </xf>
    <xf numFmtId="0" fontId="29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2" fillId="0" borderId="0" xfId="0" applyFont="1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right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2" fontId="23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23" fillId="0" borderId="0" xfId="0" applyNumberFormat="1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179" fontId="23" fillId="0" borderId="14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179" fontId="23" fillId="0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1" fillId="0" borderId="10" xfId="0" applyFont="1" applyFill="1" applyBorder="1" applyAlignment="1">
      <alignment wrapText="1"/>
    </xf>
    <xf numFmtId="170" fontId="31" fillId="0" borderId="10" xfId="43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vertical="center"/>
    </xf>
    <xf numFmtId="192" fontId="2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 vertical="center"/>
    </xf>
    <xf numFmtId="4" fontId="23" fillId="0" borderId="0" xfId="0" applyNumberFormat="1" applyFont="1" applyFill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79" fontId="39" fillId="0" borderId="10" xfId="0" applyNumberFormat="1" applyFont="1" applyFill="1" applyBorder="1" applyAlignment="1">
      <alignment horizontal="center" vertical="center" wrapText="1"/>
    </xf>
    <xf numFmtId="180" fontId="3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179" fontId="23" fillId="0" borderId="10" xfId="0" applyNumberFormat="1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justify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right" wrapText="1"/>
    </xf>
    <xf numFmtId="0" fontId="29" fillId="0" borderId="20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center" vertical="center" wrapText="1"/>
    </xf>
    <xf numFmtId="0" fontId="37" fillId="0" borderId="10" xfId="42" applyBorder="1" applyAlignment="1" applyProtection="1">
      <alignment horizontal="center" wrapText="1"/>
      <protection/>
    </xf>
    <xf numFmtId="0" fontId="3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3" fontId="3" fillId="0" borderId="14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179" fontId="23" fillId="0" borderId="12" xfId="0" applyNumberFormat="1" applyFont="1" applyFill="1" applyBorder="1" applyAlignment="1">
      <alignment horizontal="center" vertical="center" wrapText="1"/>
    </xf>
    <xf numFmtId="179" fontId="23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2" fontId="23" fillId="0" borderId="12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0" fontId="2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80" fontId="25" fillId="0" borderId="12" xfId="0" applyNumberFormat="1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92" fontId="23" fillId="0" borderId="12" xfId="0" applyNumberFormat="1" applyFont="1" applyFill="1" applyBorder="1" applyAlignment="1">
      <alignment horizontal="center" vertical="center" wrapText="1"/>
    </xf>
    <xf numFmtId="192" fontId="23" fillId="0" borderId="11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80" fontId="39" fillId="0" borderId="11" xfId="0" applyNumberFormat="1" applyFont="1" applyFill="1" applyBorder="1" applyAlignment="1">
      <alignment horizontal="center" vertical="center" wrapText="1"/>
    </xf>
    <xf numFmtId="179" fontId="39" fillId="0" borderId="12" xfId="0" applyNumberFormat="1" applyFont="1" applyFill="1" applyBorder="1" applyAlignment="1">
      <alignment horizontal="center" vertical="center" wrapText="1"/>
    </xf>
    <xf numFmtId="179" fontId="39" fillId="0" borderId="11" xfId="0" applyNumberFormat="1" applyFont="1" applyFill="1" applyBorder="1" applyAlignment="1">
      <alignment horizontal="center" vertical="center" wrapText="1"/>
    </xf>
    <xf numFmtId="179" fontId="25" fillId="0" borderId="12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24" borderId="14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rki2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G70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60.625" style="1" customWidth="1"/>
    <col min="2" max="2" width="29.25390625" style="1" customWidth="1"/>
    <col min="3" max="3" width="9.375" style="2" customWidth="1"/>
    <col min="4" max="4" width="14.125" style="2" customWidth="1"/>
    <col min="5" max="5" width="9.125" style="2" customWidth="1"/>
    <col min="6" max="6" width="26.625" style="2" customWidth="1"/>
    <col min="7" max="16384" width="9.125" style="2" customWidth="1"/>
  </cols>
  <sheetData>
    <row r="1" spans="2:4" s="172" customFormat="1" ht="33" customHeight="1">
      <c r="B1" s="269" t="s">
        <v>483</v>
      </c>
      <c r="C1" s="270"/>
      <c r="D1" s="270"/>
    </row>
    <row r="2" spans="2:4" ht="25.5" customHeight="1">
      <c r="B2" s="269" t="s">
        <v>435</v>
      </c>
      <c r="C2" s="270"/>
      <c r="D2" s="270"/>
    </row>
    <row r="3" spans="2:4" ht="29.25" customHeight="1">
      <c r="B3" s="269" t="s">
        <v>480</v>
      </c>
      <c r="C3" s="270"/>
      <c r="D3" s="270"/>
    </row>
    <row r="4" spans="2:4" ht="10.5" customHeight="1">
      <c r="B4" s="255"/>
      <c r="C4" s="256"/>
      <c r="D4" s="256"/>
    </row>
    <row r="5" spans="2:4" ht="16.5" customHeight="1">
      <c r="B5" s="261" t="s">
        <v>481</v>
      </c>
      <c r="C5" s="261"/>
      <c r="D5" s="261"/>
    </row>
    <row r="6" spans="2:4" ht="29.25" customHeight="1">
      <c r="B6" s="260" t="s">
        <v>482</v>
      </c>
      <c r="C6" s="260"/>
      <c r="D6" s="260"/>
    </row>
    <row r="7" ht="13.5" customHeight="1"/>
    <row r="8" spans="1:4" ht="16.5" customHeight="1">
      <c r="A8" s="271" t="s">
        <v>0</v>
      </c>
      <c r="B8" s="271"/>
      <c r="C8" s="271"/>
      <c r="D8" s="271"/>
    </row>
    <row r="9" spans="1:4" ht="30" customHeight="1">
      <c r="A9" s="271" t="s">
        <v>259</v>
      </c>
      <c r="B9" s="271"/>
      <c r="C9" s="271"/>
      <c r="D9" s="271"/>
    </row>
    <row r="10" spans="1:7" s="19" customFormat="1" ht="15">
      <c r="A10" s="272" t="s">
        <v>399</v>
      </c>
      <c r="B10" s="272"/>
      <c r="C10" s="272"/>
      <c r="D10" s="272"/>
      <c r="E10" s="173"/>
      <c r="F10" s="173"/>
      <c r="G10" s="173"/>
    </row>
    <row r="11" spans="1:4" ht="18.75" customHeight="1">
      <c r="A11" s="273" t="s">
        <v>260</v>
      </c>
      <c r="B11" s="273"/>
      <c r="C11" s="273"/>
      <c r="D11" s="273"/>
    </row>
    <row r="12" spans="1:4" s="10" customFormat="1" ht="17.25" customHeight="1">
      <c r="A12" s="266" t="s">
        <v>436</v>
      </c>
      <c r="B12" s="266"/>
      <c r="C12" s="266"/>
      <c r="D12" s="266"/>
    </row>
    <row r="13" ht="10.5" customHeight="1"/>
    <row r="14" spans="1:4" s="54" customFormat="1" ht="25.5" customHeight="1">
      <c r="A14" s="267" t="s">
        <v>167</v>
      </c>
      <c r="B14" s="267"/>
      <c r="C14" s="267"/>
      <c r="D14" s="267"/>
    </row>
    <row r="15" spans="1:4" s="8" customFormat="1" ht="22.5" customHeight="1">
      <c r="A15" s="144" t="s">
        <v>8</v>
      </c>
      <c r="B15" s="268" t="s">
        <v>9</v>
      </c>
      <c r="C15" s="268"/>
      <c r="D15" s="268"/>
    </row>
    <row r="16" spans="1:4" ht="30" customHeight="1">
      <c r="A16" s="199" t="s">
        <v>218</v>
      </c>
      <c r="B16" s="274" t="s">
        <v>399</v>
      </c>
      <c r="C16" s="275"/>
      <c r="D16" s="276"/>
    </row>
    <row r="17" spans="1:4" ht="15.75">
      <c r="A17" s="3" t="s">
        <v>219</v>
      </c>
      <c r="B17" s="264" t="s">
        <v>398</v>
      </c>
      <c r="C17" s="264"/>
      <c r="D17" s="264"/>
    </row>
    <row r="18" spans="1:4" ht="51.75" customHeight="1">
      <c r="A18" s="3" t="s">
        <v>1</v>
      </c>
      <c r="B18" s="264" t="s">
        <v>371</v>
      </c>
      <c r="C18" s="264"/>
      <c r="D18" s="264"/>
    </row>
    <row r="19" spans="1:4" ht="15.75">
      <c r="A19" s="3" t="s">
        <v>2</v>
      </c>
      <c r="B19" s="264" t="s">
        <v>372</v>
      </c>
      <c r="C19" s="264"/>
      <c r="D19" s="264"/>
    </row>
    <row r="20" spans="1:4" ht="15.75">
      <c r="A20" s="3" t="s">
        <v>3</v>
      </c>
      <c r="B20" s="282" t="s">
        <v>373</v>
      </c>
      <c r="C20" s="264"/>
      <c r="D20" s="264"/>
    </row>
    <row r="21" spans="1:4" ht="47.25">
      <c r="A21" s="3" t="s">
        <v>37</v>
      </c>
      <c r="B21" s="264" t="s">
        <v>374</v>
      </c>
      <c r="C21" s="264"/>
      <c r="D21" s="264"/>
    </row>
    <row r="22" spans="1:4" ht="15.75">
      <c r="A22" s="3" t="s">
        <v>168</v>
      </c>
      <c r="B22" s="264">
        <v>2448002861</v>
      </c>
      <c r="C22" s="264"/>
      <c r="D22" s="264"/>
    </row>
    <row r="23" spans="1:4" ht="31.5">
      <c r="A23" s="3" t="s">
        <v>220</v>
      </c>
      <c r="B23" s="264">
        <v>244801001</v>
      </c>
      <c r="C23" s="264"/>
      <c r="D23" s="264"/>
    </row>
    <row r="24" spans="1:4" ht="31.5">
      <c r="A24" s="3" t="s">
        <v>38</v>
      </c>
      <c r="B24" s="292">
        <v>40297</v>
      </c>
      <c r="C24" s="264"/>
      <c r="D24" s="264"/>
    </row>
    <row r="25" spans="1:4" ht="31.5" customHeight="1">
      <c r="A25" s="50" t="s">
        <v>221</v>
      </c>
      <c r="B25" s="265" t="s">
        <v>431</v>
      </c>
      <c r="C25" s="265"/>
      <c r="D25" s="265"/>
    </row>
    <row r="26" spans="1:4" ht="367.5" customHeight="1">
      <c r="A26" s="196" t="s">
        <v>222</v>
      </c>
      <c r="B26" s="265" t="s">
        <v>430</v>
      </c>
      <c r="C26" s="265"/>
      <c r="D26" s="265"/>
    </row>
    <row r="27" spans="1:4" s="10" customFormat="1" ht="22.5" customHeight="1">
      <c r="A27" s="277" t="s">
        <v>346</v>
      </c>
      <c r="B27" s="27" t="s">
        <v>64</v>
      </c>
      <c r="C27" s="293" t="s">
        <v>65</v>
      </c>
      <c r="D27" s="293"/>
    </row>
    <row r="28" spans="1:5" s="10" customFormat="1" ht="100.5" customHeight="1">
      <c r="A28" s="278"/>
      <c r="B28" s="14" t="s">
        <v>390</v>
      </c>
      <c r="C28" s="262" t="s">
        <v>389</v>
      </c>
      <c r="D28" s="263"/>
      <c r="E28" s="195"/>
    </row>
    <row r="29" spans="1:4" ht="29.25" customHeight="1">
      <c r="A29" s="298" t="s">
        <v>347</v>
      </c>
      <c r="B29" s="4" t="s">
        <v>256</v>
      </c>
      <c r="C29" s="49" t="s">
        <v>66</v>
      </c>
      <c r="D29" s="49" t="s">
        <v>67</v>
      </c>
    </row>
    <row r="30" spans="1:4" ht="65.25" customHeight="1">
      <c r="A30" s="299"/>
      <c r="B30" s="6" t="s">
        <v>391</v>
      </c>
      <c r="C30" s="49" t="s">
        <v>400</v>
      </c>
      <c r="D30" s="174">
        <v>41996</v>
      </c>
    </row>
    <row r="31" spans="1:4" ht="47.25" customHeight="1">
      <c r="A31" s="299"/>
      <c r="B31" s="197" t="s">
        <v>375</v>
      </c>
      <c r="C31" s="4" t="s">
        <v>376</v>
      </c>
      <c r="D31" s="198">
        <v>40323</v>
      </c>
    </row>
    <row r="32" spans="1:4" ht="33.75" customHeight="1">
      <c r="A32" s="299"/>
      <c r="B32" s="200" t="s">
        <v>393</v>
      </c>
      <c r="C32" s="4" t="s">
        <v>392</v>
      </c>
      <c r="D32" s="198">
        <v>40472</v>
      </c>
    </row>
    <row r="33" spans="1:4" ht="48" customHeight="1">
      <c r="A33" s="300"/>
      <c r="B33" s="199" t="s">
        <v>394</v>
      </c>
      <c r="C33" s="4" t="s">
        <v>401</v>
      </c>
      <c r="D33" s="198">
        <v>42160</v>
      </c>
    </row>
    <row r="34" spans="1:4" s="10" customFormat="1" ht="28.5" customHeight="1">
      <c r="A34" s="294" t="s">
        <v>458</v>
      </c>
      <c r="B34" s="295"/>
      <c r="C34" s="295"/>
      <c r="D34" s="296"/>
    </row>
    <row r="35" spans="1:4" s="10" customFormat="1" ht="25.5" customHeight="1">
      <c r="A35" s="281" t="s">
        <v>69</v>
      </c>
      <c r="B35" s="281"/>
      <c r="C35" s="281"/>
      <c r="D35" s="281"/>
    </row>
    <row r="36" spans="1:4" s="10" customFormat="1" ht="20.25" customHeight="1">
      <c r="A36" s="306" t="s">
        <v>68</v>
      </c>
      <c r="B36" s="303" t="s">
        <v>269</v>
      </c>
      <c r="C36" s="304"/>
      <c r="D36" s="23">
        <v>197</v>
      </c>
    </row>
    <row r="37" spans="1:4" s="161" customFormat="1" ht="15" customHeight="1">
      <c r="A37" s="307"/>
      <c r="B37" s="301" t="s">
        <v>83</v>
      </c>
      <c r="C37" s="302"/>
      <c r="D37" s="160"/>
    </row>
    <row r="38" spans="1:4" s="161" customFormat="1" ht="15" customHeight="1">
      <c r="A38" s="307"/>
      <c r="B38" s="279" t="s">
        <v>270</v>
      </c>
      <c r="C38" s="280"/>
      <c r="D38" s="160">
        <v>10</v>
      </c>
    </row>
    <row r="39" spans="1:4" s="161" customFormat="1" ht="15" customHeight="1">
      <c r="A39" s="307"/>
      <c r="B39" s="279" t="s">
        <v>271</v>
      </c>
      <c r="C39" s="280"/>
      <c r="D39" s="160">
        <v>56</v>
      </c>
    </row>
    <row r="40" spans="1:4" s="161" customFormat="1" ht="15" customHeight="1">
      <c r="A40" s="307"/>
      <c r="B40" s="279" t="s">
        <v>272</v>
      </c>
      <c r="C40" s="280"/>
      <c r="D40" s="160">
        <v>131</v>
      </c>
    </row>
    <row r="41" spans="1:4" s="10" customFormat="1" ht="20.25" customHeight="1">
      <c r="A41" s="307"/>
      <c r="B41" s="303" t="s">
        <v>273</v>
      </c>
      <c r="C41" s="305"/>
      <c r="D41" s="23">
        <v>197</v>
      </c>
    </row>
    <row r="42" spans="1:4" s="161" customFormat="1" ht="15" customHeight="1">
      <c r="A42" s="307"/>
      <c r="B42" s="301" t="s">
        <v>83</v>
      </c>
      <c r="C42" s="302"/>
      <c r="D42" s="160"/>
    </row>
    <row r="43" spans="1:4" s="161" customFormat="1" ht="15" customHeight="1">
      <c r="A43" s="307"/>
      <c r="B43" s="279" t="s">
        <v>270</v>
      </c>
      <c r="C43" s="280"/>
      <c r="D43" s="160">
        <v>10</v>
      </c>
    </row>
    <row r="44" spans="1:4" s="161" customFormat="1" ht="15" customHeight="1">
      <c r="A44" s="307"/>
      <c r="B44" s="279" t="s">
        <v>271</v>
      </c>
      <c r="C44" s="280"/>
      <c r="D44" s="160">
        <v>60</v>
      </c>
    </row>
    <row r="45" spans="1:4" s="161" customFormat="1" ht="15" customHeight="1">
      <c r="A45" s="308"/>
      <c r="B45" s="279" t="s">
        <v>272</v>
      </c>
      <c r="C45" s="280"/>
      <c r="D45" s="160">
        <v>127</v>
      </c>
    </row>
    <row r="46" spans="1:4" s="10" customFormat="1" ht="15.75">
      <c r="A46" s="14" t="s">
        <v>173</v>
      </c>
      <c r="B46" s="289">
        <v>178.5</v>
      </c>
      <c r="C46" s="290"/>
      <c r="D46" s="291"/>
    </row>
    <row r="47" spans="1:4" s="10" customFormat="1" ht="15.75">
      <c r="A47" s="14" t="s">
        <v>174</v>
      </c>
      <c r="B47" s="297">
        <v>27947</v>
      </c>
      <c r="C47" s="290"/>
      <c r="D47" s="291"/>
    </row>
    <row r="48" spans="1:4" s="10" customFormat="1" ht="25.5" customHeight="1">
      <c r="A48" s="281" t="s">
        <v>10</v>
      </c>
      <c r="B48" s="281"/>
      <c r="C48" s="281"/>
      <c r="D48" s="281"/>
    </row>
    <row r="49" spans="1:4" ht="15.75">
      <c r="A49" s="3" t="s">
        <v>4</v>
      </c>
      <c r="B49" s="289" t="s">
        <v>419</v>
      </c>
      <c r="C49" s="290"/>
      <c r="D49" s="291"/>
    </row>
    <row r="50" spans="1:4" ht="15.75">
      <c r="A50" s="3" t="s">
        <v>5</v>
      </c>
      <c r="B50" s="283" t="s">
        <v>438</v>
      </c>
      <c r="C50" s="284"/>
      <c r="D50" s="285"/>
    </row>
    <row r="51" spans="1:4" ht="47.25">
      <c r="A51" s="3" t="s">
        <v>6</v>
      </c>
      <c r="B51" s="286" t="s">
        <v>377</v>
      </c>
      <c r="C51" s="287"/>
      <c r="D51" s="288"/>
    </row>
    <row r="52" spans="1:4" ht="15.75">
      <c r="A52" s="3" t="s">
        <v>228</v>
      </c>
      <c r="B52" s="289" t="s">
        <v>432</v>
      </c>
      <c r="C52" s="290"/>
      <c r="D52" s="291"/>
    </row>
    <row r="53" spans="1:4" s="10" customFormat="1" ht="15.75">
      <c r="A53" s="73" t="s">
        <v>7</v>
      </c>
      <c r="B53" s="283" t="s">
        <v>437</v>
      </c>
      <c r="C53" s="284"/>
      <c r="D53" s="285"/>
    </row>
    <row r="54" spans="1:4" s="10" customFormat="1" ht="15.75">
      <c r="A54" s="73" t="s">
        <v>2</v>
      </c>
      <c r="B54" s="283" t="s">
        <v>475</v>
      </c>
      <c r="C54" s="284"/>
      <c r="D54" s="285"/>
    </row>
    <row r="55" spans="1:4" s="10" customFormat="1" ht="25.5" customHeight="1">
      <c r="A55" s="281" t="s">
        <v>205</v>
      </c>
      <c r="B55" s="281"/>
      <c r="C55" s="281"/>
      <c r="D55" s="281"/>
    </row>
    <row r="56" spans="1:4" ht="20.25" customHeight="1">
      <c r="A56" s="6" t="s">
        <v>24</v>
      </c>
      <c r="B56" s="310" t="s">
        <v>380</v>
      </c>
      <c r="C56" s="311"/>
      <c r="D56" s="312"/>
    </row>
    <row r="57" spans="1:4" ht="45" customHeight="1">
      <c r="A57" s="175" t="s">
        <v>439</v>
      </c>
      <c r="B57" s="313"/>
      <c r="C57" s="314"/>
      <c r="D57" s="315"/>
    </row>
    <row r="58" spans="1:4" ht="20.25" customHeight="1">
      <c r="A58" s="3" t="s">
        <v>25</v>
      </c>
      <c r="B58" s="310" t="s">
        <v>379</v>
      </c>
      <c r="C58" s="311"/>
      <c r="D58" s="312"/>
    </row>
    <row r="59" spans="1:4" ht="61.5" customHeight="1">
      <c r="A59" s="175" t="s">
        <v>378</v>
      </c>
      <c r="B59" s="313"/>
      <c r="C59" s="314"/>
      <c r="D59" s="315"/>
    </row>
    <row r="60" spans="1:4" ht="35.25" customHeight="1">
      <c r="A60" s="175" t="s">
        <v>413</v>
      </c>
      <c r="B60" s="274" t="s">
        <v>441</v>
      </c>
      <c r="C60" s="275"/>
      <c r="D60" s="276"/>
    </row>
    <row r="61" spans="1:4" ht="48.75" customHeight="1">
      <c r="A61" s="231" t="s">
        <v>442</v>
      </c>
      <c r="B61" s="309" t="s">
        <v>443</v>
      </c>
      <c r="C61" s="309"/>
      <c r="D61" s="309"/>
    </row>
    <row r="62" spans="1:4" ht="38.25" customHeight="1">
      <c r="A62" s="175" t="s">
        <v>440</v>
      </c>
      <c r="B62" s="309" t="s">
        <v>387</v>
      </c>
      <c r="C62" s="309"/>
      <c r="D62" s="309"/>
    </row>
    <row r="63" spans="1:4" ht="46.5" customHeight="1">
      <c r="A63" s="175" t="s">
        <v>381</v>
      </c>
      <c r="B63" s="309" t="s">
        <v>382</v>
      </c>
      <c r="C63" s="309"/>
      <c r="D63" s="309"/>
    </row>
    <row r="65" ht="15.75">
      <c r="F65" s="5"/>
    </row>
    <row r="66" spans="5:6" ht="15.75" customHeight="1">
      <c r="E66" s="5"/>
      <c r="F66" s="176"/>
    </row>
    <row r="67" spans="5:6" ht="15.75" customHeight="1">
      <c r="E67" s="5"/>
      <c r="F67" s="5"/>
    </row>
    <row r="70" spans="1:5" s="19" customFormat="1" ht="15.75">
      <c r="A70" s="1"/>
      <c r="B70" s="1"/>
      <c r="C70" s="2"/>
      <c r="D70" s="2"/>
      <c r="E70" s="2"/>
    </row>
  </sheetData>
  <sheetProtection/>
  <mergeCells count="56">
    <mergeCell ref="B54:D54"/>
    <mergeCell ref="A48:D48"/>
    <mergeCell ref="B63:D63"/>
    <mergeCell ref="B56:D57"/>
    <mergeCell ref="B58:D59"/>
    <mergeCell ref="B60:D60"/>
    <mergeCell ref="B62:D62"/>
    <mergeCell ref="B61:D61"/>
    <mergeCell ref="B52:D52"/>
    <mergeCell ref="B53:D53"/>
    <mergeCell ref="B40:C40"/>
    <mergeCell ref="B44:C44"/>
    <mergeCell ref="B36:C36"/>
    <mergeCell ref="B41:C41"/>
    <mergeCell ref="A36:A45"/>
    <mergeCell ref="B42:C42"/>
    <mergeCell ref="B49:D49"/>
    <mergeCell ref="B22:D22"/>
    <mergeCell ref="B23:D23"/>
    <mergeCell ref="B24:D24"/>
    <mergeCell ref="C27:D27"/>
    <mergeCell ref="A34:D34"/>
    <mergeCell ref="B47:D47"/>
    <mergeCell ref="A29:A33"/>
    <mergeCell ref="B37:C37"/>
    <mergeCell ref="A35:D35"/>
    <mergeCell ref="A27:A28"/>
    <mergeCell ref="B38:C38"/>
    <mergeCell ref="B39:C39"/>
    <mergeCell ref="B45:C45"/>
    <mergeCell ref="A55:D55"/>
    <mergeCell ref="B20:D20"/>
    <mergeCell ref="B43:C43"/>
    <mergeCell ref="B50:D50"/>
    <mergeCell ref="B51:D51"/>
    <mergeCell ref="B46:D46"/>
    <mergeCell ref="B1:D1"/>
    <mergeCell ref="B2:D2"/>
    <mergeCell ref="B21:D21"/>
    <mergeCell ref="B18:D18"/>
    <mergeCell ref="B17:D17"/>
    <mergeCell ref="A9:D9"/>
    <mergeCell ref="A10:D10"/>
    <mergeCell ref="A11:D11"/>
    <mergeCell ref="B16:D16"/>
    <mergeCell ref="B3:D3"/>
    <mergeCell ref="B6:D6"/>
    <mergeCell ref="B5:D5"/>
    <mergeCell ref="C28:D28"/>
    <mergeCell ref="B19:D19"/>
    <mergeCell ref="B26:D26"/>
    <mergeCell ref="A12:D12"/>
    <mergeCell ref="A14:D14"/>
    <mergeCell ref="B25:D25"/>
    <mergeCell ref="B15:D15"/>
    <mergeCell ref="A8:D8"/>
  </mergeCells>
  <hyperlinks>
    <hyperlink ref="B20" r:id="rId1" display="Zharki24@mail.ru"/>
  </hyperlinks>
  <printOptions/>
  <pageMargins left="0.984251968503937" right="0.5905511811023623" top="0.5905511811023623" bottom="0.5905511811023623" header="0.5118110236220472" footer="0.5118110236220472"/>
  <pageSetup fitToHeight="2" horizontalDpi="600" verticalDpi="600" orientation="portrait" paperSize="9" scale="73" r:id="rId2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41"/>
  <sheetViews>
    <sheetView view="pageBreakPreview" zoomScaleSheetLayoutView="100" zoomScalePageLayoutView="0" workbookViewId="0" topLeftCell="A4">
      <selection activeCell="F21" sqref="F21"/>
    </sheetView>
  </sheetViews>
  <sheetFormatPr defaultColWidth="9.00390625" defaultRowHeight="12.75"/>
  <cols>
    <col min="1" max="1" width="6.75390625" style="97" customWidth="1"/>
    <col min="2" max="2" width="50.00390625" style="0" customWidth="1"/>
    <col min="3" max="3" width="11.25390625" style="0" customWidth="1"/>
    <col min="4" max="5" width="15.75390625" style="0" customWidth="1"/>
    <col min="6" max="6" width="20.875" style="0" customWidth="1"/>
    <col min="7" max="7" width="9.625" style="0" customWidth="1"/>
  </cols>
  <sheetData>
    <row r="1" spans="1:5" s="128" customFormat="1" ht="25.5" customHeight="1">
      <c r="A1" s="316" t="s">
        <v>348</v>
      </c>
      <c r="B1" s="316"/>
      <c r="C1" s="316"/>
      <c r="D1" s="316"/>
      <c r="E1" s="316"/>
    </row>
    <row r="2" spans="1:6" ht="15.75" customHeight="1">
      <c r="A2" s="330" t="s">
        <v>11</v>
      </c>
      <c r="B2" s="331" t="s">
        <v>8</v>
      </c>
      <c r="C2" s="334" t="s">
        <v>16</v>
      </c>
      <c r="D2" s="321" t="s">
        <v>349</v>
      </c>
      <c r="E2" s="322"/>
      <c r="F2" s="337" t="s">
        <v>342</v>
      </c>
    </row>
    <row r="3" spans="1:6" ht="15.75" customHeight="1">
      <c r="A3" s="330"/>
      <c r="B3" s="332"/>
      <c r="C3" s="335"/>
      <c r="D3" s="323"/>
      <c r="E3" s="324"/>
      <c r="F3" s="337"/>
    </row>
    <row r="4" spans="1:7" ht="15.75" customHeight="1">
      <c r="A4" s="330"/>
      <c r="B4" s="332"/>
      <c r="C4" s="335"/>
      <c r="D4" s="337" t="s">
        <v>445</v>
      </c>
      <c r="E4" s="328" t="s">
        <v>444</v>
      </c>
      <c r="F4" s="337"/>
      <c r="G4" s="79"/>
    </row>
    <row r="5" spans="1:7" ht="21" customHeight="1">
      <c r="A5" s="330"/>
      <c r="B5" s="333"/>
      <c r="C5" s="336"/>
      <c r="D5" s="337"/>
      <c r="E5" s="329"/>
      <c r="F5" s="337"/>
      <c r="G5" s="79"/>
    </row>
    <row r="6" spans="1:7" ht="15">
      <c r="A6" s="16">
        <v>1</v>
      </c>
      <c r="B6" s="17">
        <v>2</v>
      </c>
      <c r="C6" s="18" t="s">
        <v>239</v>
      </c>
      <c r="D6" s="48">
        <v>4</v>
      </c>
      <c r="E6" s="48">
        <v>5</v>
      </c>
      <c r="F6" s="158">
        <v>6</v>
      </c>
      <c r="G6" s="79"/>
    </row>
    <row r="7" spans="1:7" s="10" customFormat="1" ht="17.25" customHeight="1">
      <c r="A7" s="325" t="s">
        <v>229</v>
      </c>
      <c r="B7" s="326"/>
      <c r="C7" s="326"/>
      <c r="D7" s="326"/>
      <c r="E7" s="326"/>
      <c r="F7" s="327"/>
      <c r="G7" s="75"/>
    </row>
    <row r="8" spans="1:8" s="32" customFormat="1" ht="31.5">
      <c r="A8" s="91" t="s">
        <v>231</v>
      </c>
      <c r="B8" s="142" t="s">
        <v>81</v>
      </c>
      <c r="C8" s="113" t="s">
        <v>17</v>
      </c>
      <c r="D8" s="189">
        <f>219480561.1/1000</f>
        <v>219480.5611</v>
      </c>
      <c r="E8" s="189">
        <v>227784.84</v>
      </c>
      <c r="F8" s="184">
        <f>D8/E8*100</f>
        <v>96.3543320530023</v>
      </c>
      <c r="G8" s="74"/>
      <c r="H8" s="74"/>
    </row>
    <row r="9" spans="1:8" s="118" customFormat="1" ht="18" customHeight="1">
      <c r="A9" s="281" t="s">
        <v>230</v>
      </c>
      <c r="B9" s="281"/>
      <c r="C9" s="281"/>
      <c r="D9" s="281"/>
      <c r="E9" s="281"/>
      <c r="F9" s="281"/>
      <c r="G9" s="117"/>
      <c r="H9" s="117"/>
    </row>
    <row r="10" spans="1:8" s="32" customFormat="1" ht="47.25">
      <c r="A10" s="91" t="s">
        <v>22</v>
      </c>
      <c r="B10" s="142" t="s">
        <v>82</v>
      </c>
      <c r="C10" s="113" t="s">
        <v>17</v>
      </c>
      <c r="D10" s="143">
        <v>0</v>
      </c>
      <c r="E10" s="143">
        <v>0</v>
      </c>
      <c r="F10" s="156" t="s">
        <v>274</v>
      </c>
      <c r="G10" s="74"/>
      <c r="H10" s="74"/>
    </row>
    <row r="11" spans="1:8" s="10" customFormat="1" ht="15.75">
      <c r="A11" s="89" t="s">
        <v>34</v>
      </c>
      <c r="B11" s="14" t="s">
        <v>95</v>
      </c>
      <c r="C11" s="15" t="s">
        <v>17</v>
      </c>
      <c r="D11" s="253">
        <f>10843.37/1000</f>
        <v>10.84337</v>
      </c>
      <c r="E11" s="42"/>
      <c r="F11" s="26" t="s">
        <v>274</v>
      </c>
      <c r="G11" s="75"/>
      <c r="H11" s="75"/>
    </row>
    <row r="12" spans="1:8" s="10" customFormat="1" ht="15.75">
      <c r="A12" s="89" t="s">
        <v>35</v>
      </c>
      <c r="B12" s="14" t="s">
        <v>96</v>
      </c>
      <c r="C12" s="15" t="s">
        <v>17</v>
      </c>
      <c r="D12" s="42"/>
      <c r="E12" s="42"/>
      <c r="F12" s="26" t="s">
        <v>274</v>
      </c>
      <c r="G12" s="75"/>
      <c r="H12" s="75"/>
    </row>
    <row r="13" spans="1:8" s="10" customFormat="1" ht="15" customHeight="1">
      <c r="A13" s="89" t="s">
        <v>36</v>
      </c>
      <c r="B13" s="14" t="s">
        <v>80</v>
      </c>
      <c r="C13" s="15" t="s">
        <v>17</v>
      </c>
      <c r="D13" s="42"/>
      <c r="E13" s="42"/>
      <c r="F13" s="26" t="s">
        <v>274</v>
      </c>
      <c r="G13" s="75"/>
      <c r="H13" s="75"/>
    </row>
    <row r="14" spans="1:8" s="120" customFormat="1" ht="17.25" customHeight="1">
      <c r="A14" s="319" t="s">
        <v>358</v>
      </c>
      <c r="B14" s="320"/>
      <c r="C14" s="320"/>
      <c r="D14" s="320"/>
      <c r="E14" s="320"/>
      <c r="F14" s="320"/>
      <c r="G14" s="119"/>
      <c r="H14" s="119"/>
    </row>
    <row r="15" spans="1:8" s="8" customFormat="1" ht="31.5" customHeight="1">
      <c r="A15" s="95" t="s">
        <v>55</v>
      </c>
      <c r="B15" s="131" t="s">
        <v>79</v>
      </c>
      <c r="C15" s="113" t="s">
        <v>17</v>
      </c>
      <c r="D15" s="252">
        <v>3577.82</v>
      </c>
      <c r="E15" s="235">
        <v>756.45</v>
      </c>
      <c r="F15" s="153" t="s">
        <v>274</v>
      </c>
      <c r="G15" s="80">
        <v>3577.36</v>
      </c>
      <c r="H15" s="80"/>
    </row>
    <row r="16" spans="1:8" s="120" customFormat="1" ht="19.5" customHeight="1">
      <c r="A16" s="325" t="s">
        <v>232</v>
      </c>
      <c r="B16" s="326"/>
      <c r="C16" s="326"/>
      <c r="D16" s="326"/>
      <c r="E16" s="327"/>
      <c r="F16" s="126"/>
      <c r="G16" s="119"/>
      <c r="H16" s="119"/>
    </row>
    <row r="17" spans="1:7" s="8" customFormat="1" ht="47.25">
      <c r="A17" s="95" t="s">
        <v>28</v>
      </c>
      <c r="B17" s="131" t="s">
        <v>77</v>
      </c>
      <c r="C17" s="113" t="s">
        <v>18</v>
      </c>
      <c r="D17" s="138">
        <f>D22+D21+D20+D18+D19+D23</f>
        <v>1175</v>
      </c>
      <c r="E17" s="138">
        <f>E22+E21+E20+E18+E19+E23</f>
        <v>4065</v>
      </c>
      <c r="F17" s="153" t="s">
        <v>274</v>
      </c>
      <c r="G17" s="80"/>
    </row>
    <row r="18" spans="1:7" s="2" customFormat="1" ht="30">
      <c r="A18" s="177" t="s">
        <v>191</v>
      </c>
      <c r="B18" s="218" t="s">
        <v>414</v>
      </c>
      <c r="C18" s="178" t="s">
        <v>18</v>
      </c>
      <c r="D18" s="13">
        <v>137</v>
      </c>
      <c r="E18" s="13">
        <v>60</v>
      </c>
      <c r="F18" s="20" t="s">
        <v>274</v>
      </c>
      <c r="G18" s="5"/>
    </row>
    <row r="19" spans="1:7" s="2" customFormat="1" ht="15.75">
      <c r="A19" s="177" t="s">
        <v>233</v>
      </c>
      <c r="B19" s="218" t="s">
        <v>416</v>
      </c>
      <c r="C19" s="178" t="s">
        <v>18</v>
      </c>
      <c r="D19" s="13">
        <v>895</v>
      </c>
      <c r="E19" s="13">
        <v>2628</v>
      </c>
      <c r="F19" s="20"/>
      <c r="G19" s="5"/>
    </row>
    <row r="20" spans="1:7" s="2" customFormat="1" ht="24" customHeight="1">
      <c r="A20" s="177" t="s">
        <v>402</v>
      </c>
      <c r="B20" s="218" t="s">
        <v>415</v>
      </c>
      <c r="C20" s="178" t="s">
        <v>18</v>
      </c>
      <c r="D20" s="13">
        <v>0</v>
      </c>
      <c r="E20" s="13">
        <v>1065</v>
      </c>
      <c r="F20" s="20" t="s">
        <v>274</v>
      </c>
      <c r="G20" s="5"/>
    </row>
    <row r="21" spans="1:7" s="2" customFormat="1" ht="30">
      <c r="A21" s="177" t="s">
        <v>403</v>
      </c>
      <c r="B21" s="219" t="s">
        <v>417</v>
      </c>
      <c r="C21" s="178" t="s">
        <v>18</v>
      </c>
      <c r="D21" s="13"/>
      <c r="E21" s="13"/>
      <c r="F21" s="20" t="s">
        <v>274</v>
      </c>
      <c r="G21" s="5"/>
    </row>
    <row r="22" spans="1:7" s="2" customFormat="1" ht="15.75">
      <c r="A22" s="177" t="s">
        <v>405</v>
      </c>
      <c r="B22" s="180" t="s">
        <v>446</v>
      </c>
      <c r="C22" s="178" t="s">
        <v>18</v>
      </c>
      <c r="D22" s="13">
        <v>57</v>
      </c>
      <c r="E22" s="13">
        <v>163</v>
      </c>
      <c r="F22" s="20"/>
      <c r="G22" s="5"/>
    </row>
    <row r="23" spans="1:7" s="2" customFormat="1" ht="15.75">
      <c r="A23" s="177" t="s">
        <v>408</v>
      </c>
      <c r="B23" s="180" t="s">
        <v>447</v>
      </c>
      <c r="C23" s="178" t="s">
        <v>18</v>
      </c>
      <c r="D23" s="13">
        <v>86</v>
      </c>
      <c r="E23" s="13">
        <v>149</v>
      </c>
      <c r="F23" s="20"/>
      <c r="G23" s="5"/>
    </row>
    <row r="24" spans="1:7" s="8" customFormat="1" ht="47.25">
      <c r="A24" s="95" t="s">
        <v>194</v>
      </c>
      <c r="B24" s="131" t="s">
        <v>13</v>
      </c>
      <c r="C24" s="113" t="s">
        <v>18</v>
      </c>
      <c r="D24" s="138">
        <f>D25+D27+D28+D26</f>
        <v>1032</v>
      </c>
      <c r="E24" s="138">
        <f>E25+E27+E28+E26</f>
        <v>3753</v>
      </c>
      <c r="F24" s="153" t="s">
        <v>274</v>
      </c>
      <c r="G24" s="80"/>
    </row>
    <row r="25" spans="1:7" s="2" customFormat="1" ht="39.75" customHeight="1">
      <c r="A25" s="177" t="s">
        <v>195</v>
      </c>
      <c r="B25" s="218" t="s">
        <v>414</v>
      </c>
      <c r="C25" s="178" t="s">
        <v>18</v>
      </c>
      <c r="D25" s="13">
        <v>137</v>
      </c>
      <c r="E25" s="13">
        <v>60</v>
      </c>
      <c r="F25" s="20" t="s">
        <v>274</v>
      </c>
      <c r="G25" s="5"/>
    </row>
    <row r="26" spans="1:7" s="2" customFormat="1" ht="27" customHeight="1">
      <c r="A26" s="177" t="s">
        <v>383</v>
      </c>
      <c r="B26" s="218" t="s">
        <v>416</v>
      </c>
      <c r="C26" s="178" t="s">
        <v>18</v>
      </c>
      <c r="D26" s="13">
        <v>895</v>
      </c>
      <c r="E26" s="13">
        <v>2628</v>
      </c>
      <c r="F26" s="20"/>
      <c r="G26" s="5"/>
    </row>
    <row r="27" spans="1:7" s="2" customFormat="1" ht="27.75" customHeight="1">
      <c r="A27" s="177" t="s">
        <v>197</v>
      </c>
      <c r="B27" s="218" t="s">
        <v>415</v>
      </c>
      <c r="C27" s="178" t="s">
        <v>18</v>
      </c>
      <c r="D27" s="13">
        <v>0</v>
      </c>
      <c r="E27" s="13">
        <v>1065</v>
      </c>
      <c r="F27" s="20" t="s">
        <v>274</v>
      </c>
      <c r="G27" s="5"/>
    </row>
    <row r="28" spans="1:7" s="2" customFormat="1" ht="32.25" customHeight="1">
      <c r="A28" s="177" t="s">
        <v>404</v>
      </c>
      <c r="B28" s="219" t="s">
        <v>417</v>
      </c>
      <c r="C28" s="178" t="s">
        <v>18</v>
      </c>
      <c r="D28" s="13"/>
      <c r="E28" s="13"/>
      <c r="F28" s="20"/>
      <c r="G28" s="5"/>
    </row>
    <row r="29" spans="1:7" s="8" customFormat="1" ht="47.25">
      <c r="A29" s="95" t="s">
        <v>198</v>
      </c>
      <c r="B29" s="131" t="s">
        <v>14</v>
      </c>
      <c r="C29" s="113" t="s">
        <v>18</v>
      </c>
      <c r="D29" s="138">
        <v>0</v>
      </c>
      <c r="E29" s="138">
        <v>0</v>
      </c>
      <c r="F29" s="153" t="s">
        <v>274</v>
      </c>
      <c r="G29" s="80"/>
    </row>
    <row r="30" spans="1:7" s="2" customFormat="1" ht="15.75">
      <c r="A30" s="96" t="s">
        <v>199</v>
      </c>
      <c r="B30" s="6" t="s">
        <v>12</v>
      </c>
      <c r="C30" s="15" t="s">
        <v>18</v>
      </c>
      <c r="D30" s="13"/>
      <c r="E30" s="13"/>
      <c r="F30" s="20" t="s">
        <v>274</v>
      </c>
      <c r="G30" s="5"/>
    </row>
    <row r="31" spans="1:7" s="8" customFormat="1" ht="52.5" customHeight="1">
      <c r="A31" s="95" t="s">
        <v>202</v>
      </c>
      <c r="B31" s="131" t="s">
        <v>15</v>
      </c>
      <c r="C31" s="113" t="s">
        <v>18</v>
      </c>
      <c r="D31" s="138">
        <f>D32+D33</f>
        <v>143</v>
      </c>
      <c r="E31" s="138">
        <f>E32+E33</f>
        <v>312</v>
      </c>
      <c r="F31" s="153" t="s">
        <v>274</v>
      </c>
      <c r="G31" s="80"/>
    </row>
    <row r="32" spans="1:7" s="2" customFormat="1" ht="15.75">
      <c r="A32" s="177" t="s">
        <v>384</v>
      </c>
      <c r="B32" s="180" t="s">
        <v>420</v>
      </c>
      <c r="C32" s="178" t="s">
        <v>18</v>
      </c>
      <c r="D32" s="13">
        <v>57</v>
      </c>
      <c r="E32" s="13">
        <v>163</v>
      </c>
      <c r="F32" s="153" t="s">
        <v>274</v>
      </c>
      <c r="G32" s="5"/>
    </row>
    <row r="33" spans="1:7" s="2" customFormat="1" ht="15.75" customHeight="1">
      <c r="A33" s="177"/>
      <c r="B33" s="180" t="s">
        <v>421</v>
      </c>
      <c r="C33" s="178" t="s">
        <v>18</v>
      </c>
      <c r="D33" s="13">
        <v>86</v>
      </c>
      <c r="E33" s="13">
        <v>149</v>
      </c>
      <c r="F33" s="153" t="s">
        <v>274</v>
      </c>
      <c r="G33" s="5"/>
    </row>
    <row r="34" spans="1:7" s="8" customFormat="1" ht="21" customHeight="1">
      <c r="A34" s="95" t="s">
        <v>234</v>
      </c>
      <c r="B34" s="131" t="s">
        <v>78</v>
      </c>
      <c r="C34" s="113" t="s">
        <v>19</v>
      </c>
      <c r="D34" s="143">
        <v>1</v>
      </c>
      <c r="E34" s="138" t="s">
        <v>385</v>
      </c>
      <c r="F34" s="139" t="s">
        <v>274</v>
      </c>
      <c r="G34" s="80"/>
    </row>
    <row r="35" spans="1:7" s="2" customFormat="1" ht="89.25" customHeight="1">
      <c r="A35" s="127" t="s">
        <v>235</v>
      </c>
      <c r="B35" s="317" t="s">
        <v>460</v>
      </c>
      <c r="C35" s="318"/>
      <c r="D35" s="318"/>
      <c r="E35" s="318"/>
      <c r="F35" s="318"/>
      <c r="G35" s="5"/>
    </row>
    <row r="36" spans="1:7" s="2" customFormat="1" ht="15.75">
      <c r="A36" s="168"/>
      <c r="B36" s="63"/>
      <c r="C36" s="169"/>
      <c r="D36" s="171"/>
      <c r="E36" s="171"/>
      <c r="F36" s="170"/>
      <c r="G36" s="5"/>
    </row>
    <row r="37" spans="1:7" s="2" customFormat="1" ht="89.25" customHeight="1">
      <c r="A37" s="166"/>
      <c r="B37" s="167"/>
      <c r="C37" s="167"/>
      <c r="D37" s="167"/>
      <c r="E37" s="167"/>
      <c r="F37" s="167"/>
      <c r="G37" s="5"/>
    </row>
    <row r="38" spans="6:7" ht="15.75" customHeight="1">
      <c r="F38" s="79"/>
      <c r="G38" s="79"/>
    </row>
    <row r="39" spans="6:7" ht="15.75" customHeight="1">
      <c r="F39" s="79"/>
      <c r="G39" s="79"/>
    </row>
    <row r="40" spans="6:7" ht="15.75" customHeight="1">
      <c r="F40" s="79"/>
      <c r="G40" s="79"/>
    </row>
    <row r="41" ht="15.75" customHeight="1">
      <c r="F41" s="79"/>
    </row>
  </sheetData>
  <sheetProtection/>
  <mergeCells count="13">
    <mergeCell ref="C2:C5"/>
    <mergeCell ref="D4:D5"/>
    <mergeCell ref="F2:F5"/>
    <mergeCell ref="A1:E1"/>
    <mergeCell ref="A9:F9"/>
    <mergeCell ref="B35:F35"/>
    <mergeCell ref="A14:F14"/>
    <mergeCell ref="D2:E3"/>
    <mergeCell ref="A16:E16"/>
    <mergeCell ref="E4:E5"/>
    <mergeCell ref="A2:A5"/>
    <mergeCell ref="B2:B5"/>
    <mergeCell ref="A7:F7"/>
  </mergeCells>
  <printOptions horizontalCentered="1"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D26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.875" style="97" customWidth="1"/>
    <col min="2" max="2" width="36.75390625" style="0" customWidth="1"/>
    <col min="3" max="3" width="10.625" style="0" customWidth="1"/>
    <col min="4" max="7" width="15.75390625" style="0" customWidth="1"/>
    <col min="8" max="8" width="12.875" style="0" customWidth="1"/>
  </cols>
  <sheetData>
    <row r="1" spans="1:5" ht="15.75">
      <c r="A1" s="94"/>
      <c r="B1" s="342"/>
      <c r="C1" s="342"/>
      <c r="D1" s="342"/>
      <c r="E1" s="21"/>
    </row>
    <row r="2" spans="1:8" ht="15.75" customHeight="1">
      <c r="A2" s="330" t="s">
        <v>11</v>
      </c>
      <c r="B2" s="331" t="s">
        <v>8</v>
      </c>
      <c r="C2" s="343" t="s">
        <v>16</v>
      </c>
      <c r="D2" s="340" t="s">
        <v>474</v>
      </c>
      <c r="E2" s="340"/>
      <c r="F2" s="340"/>
      <c r="G2" s="340"/>
      <c r="H2" s="322"/>
    </row>
    <row r="3" spans="1:8" ht="23.25" customHeight="1">
      <c r="A3" s="330"/>
      <c r="B3" s="332"/>
      <c r="C3" s="344"/>
      <c r="D3" s="341"/>
      <c r="E3" s="341"/>
      <c r="F3" s="341"/>
      <c r="G3" s="341"/>
      <c r="H3" s="324"/>
    </row>
    <row r="4" spans="1:30" ht="15.75" customHeight="1">
      <c r="A4" s="330"/>
      <c r="B4" s="332"/>
      <c r="C4" s="345"/>
      <c r="D4" s="338" t="s">
        <v>471</v>
      </c>
      <c r="E4" s="338" t="s">
        <v>476</v>
      </c>
      <c r="F4" s="338" t="s">
        <v>477</v>
      </c>
      <c r="G4" s="338" t="s">
        <v>478</v>
      </c>
      <c r="H4" s="338" t="s">
        <v>470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29.25" customHeight="1">
      <c r="A5" s="330"/>
      <c r="B5" s="333"/>
      <c r="C5" s="346"/>
      <c r="D5" s="339"/>
      <c r="E5" s="339"/>
      <c r="F5" s="339"/>
      <c r="G5" s="339"/>
      <c r="H5" s="339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1:30" s="86" customFormat="1" ht="15">
      <c r="A6" s="16">
        <v>1</v>
      </c>
      <c r="B6" s="17">
        <v>2</v>
      </c>
      <c r="C6" s="18" t="s">
        <v>239</v>
      </c>
      <c r="D6" s="17">
        <v>6</v>
      </c>
      <c r="E6" s="85">
        <v>7</v>
      </c>
      <c r="F6" s="85">
        <v>8</v>
      </c>
      <c r="G6" s="85">
        <v>9</v>
      </c>
      <c r="H6" s="234">
        <v>10</v>
      </c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</row>
    <row r="7" spans="1:30" s="121" customFormat="1" ht="25.5" customHeight="1">
      <c r="A7" s="325" t="s">
        <v>236</v>
      </c>
      <c r="B7" s="326"/>
      <c r="C7" s="326"/>
      <c r="D7" s="326"/>
      <c r="E7" s="326"/>
      <c r="F7" s="327"/>
      <c r="G7" s="126"/>
      <c r="H7" s="23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</row>
    <row r="8" spans="1:30" s="141" customFormat="1" ht="56.25" customHeight="1">
      <c r="A8" s="129" t="s">
        <v>240</v>
      </c>
      <c r="B8" s="137" t="s">
        <v>237</v>
      </c>
      <c r="C8" s="113" t="s">
        <v>17</v>
      </c>
      <c r="D8" s="29"/>
      <c r="E8" s="156"/>
      <c r="F8" s="156"/>
      <c r="G8" s="156"/>
      <c r="H8" s="156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</row>
    <row r="9" spans="1:8" ht="25.5" customHeight="1">
      <c r="A9" s="96" t="s">
        <v>426</v>
      </c>
      <c r="B9" s="181" t="s">
        <v>421</v>
      </c>
      <c r="C9" s="15" t="s">
        <v>17</v>
      </c>
      <c r="D9" s="27"/>
      <c r="E9" s="203">
        <v>0.306</v>
      </c>
      <c r="F9" s="203">
        <v>0.28</v>
      </c>
      <c r="G9" s="203"/>
      <c r="H9" s="203">
        <v>0.463</v>
      </c>
    </row>
    <row r="10" spans="1:8" ht="25.5" customHeight="1">
      <c r="A10" s="96" t="s">
        <v>427</v>
      </c>
      <c r="B10" s="180" t="s">
        <v>406</v>
      </c>
      <c r="C10" s="15" t="s">
        <v>17</v>
      </c>
      <c r="D10" s="27"/>
      <c r="E10" s="203"/>
      <c r="F10" s="203"/>
      <c r="G10" s="203"/>
      <c r="H10" s="203"/>
    </row>
    <row r="11" spans="1:8" ht="31.5" customHeight="1">
      <c r="A11" s="96" t="s">
        <v>409</v>
      </c>
      <c r="B11" s="180" t="s">
        <v>424</v>
      </c>
      <c r="C11" s="15" t="s">
        <v>17</v>
      </c>
      <c r="D11" s="27"/>
      <c r="E11" s="203">
        <v>1.137</v>
      </c>
      <c r="F11" s="203">
        <v>0.866</v>
      </c>
      <c r="G11" s="203"/>
      <c r="H11" s="203">
        <v>2.9</v>
      </c>
    </row>
    <row r="12" spans="1:8" ht="31.5">
      <c r="A12" s="96" t="s">
        <v>410</v>
      </c>
      <c r="B12" s="6" t="s">
        <v>423</v>
      </c>
      <c r="C12" s="15" t="s">
        <v>17</v>
      </c>
      <c r="D12" s="27"/>
      <c r="E12" s="203"/>
      <c r="F12" s="203"/>
      <c r="G12" s="203"/>
      <c r="H12" s="203"/>
    </row>
    <row r="13" spans="1:8" s="141" customFormat="1" ht="63">
      <c r="A13" s="129" t="s">
        <v>30</v>
      </c>
      <c r="B13" s="131" t="s">
        <v>238</v>
      </c>
      <c r="C13" s="113" t="s">
        <v>17</v>
      </c>
      <c r="D13" s="29"/>
      <c r="E13" s="156"/>
      <c r="F13" s="156"/>
      <c r="G13" s="156"/>
      <c r="H13" s="156"/>
    </row>
    <row r="14" spans="1:8" ht="15.75">
      <c r="A14" s="96" t="s">
        <v>241</v>
      </c>
      <c r="B14" s="6" t="s">
        <v>12</v>
      </c>
      <c r="C14" s="15" t="s">
        <v>17</v>
      </c>
      <c r="D14" s="13"/>
      <c r="E14" s="20"/>
      <c r="F14" s="81"/>
      <c r="G14" s="81"/>
      <c r="H14" s="232"/>
    </row>
    <row r="15" spans="1:8" ht="15.75">
      <c r="A15" s="96" t="s">
        <v>242</v>
      </c>
      <c r="B15" s="6"/>
      <c r="C15" s="15" t="s">
        <v>17</v>
      </c>
      <c r="D15" s="13"/>
      <c r="E15" s="20"/>
      <c r="F15" s="81"/>
      <c r="G15" s="81"/>
      <c r="H15" s="232"/>
    </row>
    <row r="16" spans="1:8" ht="15.75">
      <c r="A16" s="96" t="s">
        <v>243</v>
      </c>
      <c r="B16" s="6"/>
      <c r="C16" s="15" t="s">
        <v>17</v>
      </c>
      <c r="D16" s="13"/>
      <c r="E16" s="20"/>
      <c r="F16" s="81"/>
      <c r="G16" s="81"/>
      <c r="H16" s="232"/>
    </row>
    <row r="17" spans="1:30" s="121" customFormat="1" ht="25.5" customHeight="1">
      <c r="A17" s="325" t="s">
        <v>261</v>
      </c>
      <c r="B17" s="326"/>
      <c r="C17" s="326"/>
      <c r="D17" s="326"/>
      <c r="E17" s="326"/>
      <c r="F17" s="327"/>
      <c r="G17" s="126"/>
      <c r="H17" s="233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</row>
    <row r="18" spans="1:8" s="141" customFormat="1" ht="63">
      <c r="A18" s="129" t="s">
        <v>31</v>
      </c>
      <c r="B18" s="131" t="s">
        <v>172</v>
      </c>
      <c r="C18" s="113" t="s">
        <v>17</v>
      </c>
      <c r="D18" s="257"/>
      <c r="E18" s="156"/>
      <c r="F18" s="156"/>
      <c r="G18" s="156"/>
      <c r="H18" s="258"/>
    </row>
    <row r="19" spans="1:8" ht="15.75">
      <c r="A19" s="96" t="s">
        <v>428</v>
      </c>
      <c r="B19" s="179" t="s">
        <v>421</v>
      </c>
      <c r="C19" s="15" t="s">
        <v>17</v>
      </c>
      <c r="D19" s="27"/>
      <c r="E19" s="203">
        <v>0.706</v>
      </c>
      <c r="F19" s="203">
        <v>0.954</v>
      </c>
      <c r="G19" s="203"/>
      <c r="H19" s="203">
        <v>0.909</v>
      </c>
    </row>
    <row r="20" spans="1:8" ht="15.75">
      <c r="A20" s="96" t="s">
        <v>429</v>
      </c>
      <c r="B20" s="180" t="s">
        <v>406</v>
      </c>
      <c r="C20" s="15"/>
      <c r="D20" s="27"/>
      <c r="E20" s="203"/>
      <c r="F20" s="203"/>
      <c r="G20" s="203"/>
      <c r="H20" s="203"/>
    </row>
    <row r="21" spans="1:8" ht="31.5">
      <c r="A21" s="96" t="s">
        <v>411</v>
      </c>
      <c r="B21" s="6" t="s">
        <v>420</v>
      </c>
      <c r="C21" s="15"/>
      <c r="D21" s="27"/>
      <c r="E21" s="203">
        <v>2.29</v>
      </c>
      <c r="F21" s="203">
        <v>0.866</v>
      </c>
      <c r="G21" s="203"/>
      <c r="H21" s="203">
        <v>2.585</v>
      </c>
    </row>
    <row r="22" spans="1:8" ht="31.5">
      <c r="A22" s="96" t="s">
        <v>412</v>
      </c>
      <c r="B22" s="6" t="s">
        <v>425</v>
      </c>
      <c r="C22" s="15" t="s">
        <v>17</v>
      </c>
      <c r="D22" s="27"/>
      <c r="E22" s="203"/>
      <c r="F22" s="203"/>
      <c r="G22" s="203"/>
      <c r="H22" s="203"/>
    </row>
    <row r="23" spans="1:8" s="141" customFormat="1" ht="63">
      <c r="A23" s="129" t="s">
        <v>97</v>
      </c>
      <c r="B23" s="131" t="s">
        <v>171</v>
      </c>
      <c r="C23" s="113" t="s">
        <v>17</v>
      </c>
      <c r="D23" s="29"/>
      <c r="E23" s="156"/>
      <c r="F23" s="156"/>
      <c r="G23" s="156"/>
      <c r="H23" s="156"/>
    </row>
    <row r="24" spans="1:8" ht="15.75">
      <c r="A24" s="96" t="s">
        <v>359</v>
      </c>
      <c r="B24" s="6" t="s">
        <v>12</v>
      </c>
      <c r="C24" s="15" t="s">
        <v>17</v>
      </c>
      <c r="D24" s="13"/>
      <c r="E24" s="20"/>
      <c r="F24" s="81"/>
      <c r="G24" s="81"/>
      <c r="H24" s="232"/>
    </row>
    <row r="25" spans="1:8" ht="15.75">
      <c r="A25" s="96" t="s">
        <v>360</v>
      </c>
      <c r="B25" s="6"/>
      <c r="C25" s="15" t="s">
        <v>17</v>
      </c>
      <c r="D25" s="13"/>
      <c r="E25" s="20"/>
      <c r="F25" s="81"/>
      <c r="G25" s="81"/>
      <c r="H25" s="232"/>
    </row>
    <row r="26" spans="1:8" ht="15.75">
      <c r="A26" s="96" t="s">
        <v>361</v>
      </c>
      <c r="B26" s="6"/>
      <c r="C26" s="15" t="s">
        <v>17</v>
      </c>
      <c r="D26" s="13"/>
      <c r="E26" s="20"/>
      <c r="F26" s="81"/>
      <c r="G26" s="81"/>
      <c r="H26" s="232"/>
    </row>
  </sheetData>
  <sheetProtection/>
  <mergeCells count="12">
    <mergeCell ref="D2:H3"/>
    <mergeCell ref="B1:D1"/>
    <mergeCell ref="A2:A5"/>
    <mergeCell ref="B2:B5"/>
    <mergeCell ref="C2:C5"/>
    <mergeCell ref="G4:G5"/>
    <mergeCell ref="A17:F17"/>
    <mergeCell ref="A7:F7"/>
    <mergeCell ref="D4:D5"/>
    <mergeCell ref="E4:E5"/>
    <mergeCell ref="F4:F5"/>
    <mergeCell ref="H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J73"/>
  <sheetViews>
    <sheetView view="pageBreakPreview" zoomScaleNormal="96" zoomScaleSheetLayoutView="100" zoomScalePageLayoutView="0" workbookViewId="0" topLeftCell="A1">
      <selection activeCell="F61" sqref="F61"/>
    </sheetView>
  </sheetViews>
  <sheetFormatPr defaultColWidth="9.00390625" defaultRowHeight="12.75"/>
  <cols>
    <col min="1" max="1" width="6.75390625" style="93" customWidth="1"/>
    <col min="2" max="2" width="76.75390625" style="7" customWidth="1"/>
    <col min="3" max="3" width="11.00390625" style="11" customWidth="1"/>
    <col min="4" max="5" width="16.75390625" style="2" customWidth="1"/>
    <col min="6" max="6" width="16.00390625" style="21" customWidth="1"/>
    <col min="7" max="7" width="16.375" style="2" customWidth="1"/>
    <col min="8" max="16384" width="9.125" style="2" customWidth="1"/>
  </cols>
  <sheetData>
    <row r="2" spans="1:6" ht="15.75" customHeight="1">
      <c r="A2" s="366" t="s">
        <v>11</v>
      </c>
      <c r="B2" s="331" t="s">
        <v>8</v>
      </c>
      <c r="C2" s="334" t="s">
        <v>16</v>
      </c>
      <c r="D2" s="337" t="s">
        <v>350</v>
      </c>
      <c r="E2" s="337"/>
      <c r="F2" s="331" t="s">
        <v>343</v>
      </c>
    </row>
    <row r="3" spans="1:6" ht="15.75" customHeight="1">
      <c r="A3" s="367"/>
      <c r="B3" s="332"/>
      <c r="C3" s="335"/>
      <c r="D3" s="337"/>
      <c r="E3" s="337"/>
      <c r="F3" s="332"/>
    </row>
    <row r="4" spans="1:6" ht="67.5" customHeight="1">
      <c r="A4" s="368"/>
      <c r="B4" s="333"/>
      <c r="C4" s="336"/>
      <c r="D4" s="4" t="s">
        <v>459</v>
      </c>
      <c r="E4" s="27" t="s">
        <v>448</v>
      </c>
      <c r="F4" s="333"/>
    </row>
    <row r="5" spans="1:6" s="19" customFormat="1" ht="16.5" customHeight="1">
      <c r="A5" s="90">
        <v>1</v>
      </c>
      <c r="B5" s="17">
        <v>2</v>
      </c>
      <c r="C5" s="18" t="s">
        <v>239</v>
      </c>
      <c r="D5" s="48">
        <v>4</v>
      </c>
      <c r="E5" s="82">
        <v>5</v>
      </c>
      <c r="F5" s="28">
        <v>6</v>
      </c>
    </row>
    <row r="6" spans="1:6" s="10" customFormat="1" ht="33" customHeight="1">
      <c r="A6" s="281" t="s">
        <v>262</v>
      </c>
      <c r="B6" s="281"/>
      <c r="C6" s="281"/>
      <c r="D6" s="281"/>
      <c r="E6" s="281"/>
      <c r="F6" s="281"/>
    </row>
    <row r="7" spans="1:6" s="32" customFormat="1" ht="31.5" customHeight="1">
      <c r="A7" s="91" t="s">
        <v>32</v>
      </c>
      <c r="B7" s="112" t="s">
        <v>84</v>
      </c>
      <c r="C7" s="113" t="s">
        <v>17</v>
      </c>
      <c r="D7" s="29">
        <v>0</v>
      </c>
      <c r="E7" s="84">
        <v>0</v>
      </c>
      <c r="F7" s="114">
        <v>0</v>
      </c>
    </row>
    <row r="8" spans="1:6" s="37" customFormat="1" ht="36.75" customHeight="1">
      <c r="A8" s="356" t="s">
        <v>33</v>
      </c>
      <c r="B8" s="112" t="s">
        <v>351</v>
      </c>
      <c r="C8" s="374" t="s">
        <v>17</v>
      </c>
      <c r="D8" s="371">
        <f>D10+D11+D12+D13+D14-D15+D16+D17+D18+D19</f>
        <v>304.82000000000005</v>
      </c>
      <c r="E8" s="371">
        <f>E10+E11+E12+E13+E14-E15+E16+E17+E18+E19</f>
        <v>591.61</v>
      </c>
      <c r="F8" s="358">
        <f>D8/E8*100</f>
        <v>51.5238079139974</v>
      </c>
    </row>
    <row r="9" spans="1:6" s="40" customFormat="1" ht="13.5" customHeight="1">
      <c r="A9" s="357"/>
      <c r="B9" s="61" t="s">
        <v>49</v>
      </c>
      <c r="C9" s="375"/>
      <c r="D9" s="372"/>
      <c r="E9" s="372"/>
      <c r="F9" s="359"/>
    </row>
    <row r="10" spans="1:6" s="40" customFormat="1" ht="18.75" customHeight="1">
      <c r="A10" s="163" t="s">
        <v>275</v>
      </c>
      <c r="B10" s="25" t="s">
        <v>85</v>
      </c>
      <c r="C10" s="15" t="s">
        <v>17</v>
      </c>
      <c r="D10" s="186">
        <v>5.22</v>
      </c>
      <c r="E10" s="207"/>
      <c r="F10" s="183"/>
    </row>
    <row r="11" spans="1:6" s="40" customFormat="1" ht="18.75" customHeight="1">
      <c r="A11" s="163" t="s">
        <v>276</v>
      </c>
      <c r="B11" s="14" t="s">
        <v>86</v>
      </c>
      <c r="C11" s="15" t="s">
        <v>17</v>
      </c>
      <c r="D11" s="186">
        <v>10.8</v>
      </c>
      <c r="E11" s="208"/>
      <c r="F11" s="183"/>
    </row>
    <row r="12" spans="1:6" s="40" customFormat="1" ht="18.75" customHeight="1">
      <c r="A12" s="163" t="s">
        <v>277</v>
      </c>
      <c r="B12" s="14" t="s">
        <v>87</v>
      </c>
      <c r="C12" s="15" t="s">
        <v>17</v>
      </c>
      <c r="D12" s="186"/>
      <c r="E12" s="207" t="s">
        <v>449</v>
      </c>
      <c r="F12" s="183">
        <f>D12/E12*100</f>
        <v>0</v>
      </c>
    </row>
    <row r="13" spans="1:6" s="40" customFormat="1" ht="18.75" customHeight="1">
      <c r="A13" s="163" t="s">
        <v>278</v>
      </c>
      <c r="B13" s="14" t="s">
        <v>88</v>
      </c>
      <c r="C13" s="15" t="s">
        <v>17</v>
      </c>
      <c r="D13" s="186"/>
      <c r="E13" s="207"/>
      <c r="F13" s="183"/>
    </row>
    <row r="14" spans="1:6" s="40" customFormat="1" ht="18.75" customHeight="1">
      <c r="A14" s="163" t="s">
        <v>279</v>
      </c>
      <c r="B14" s="14" t="s">
        <v>89</v>
      </c>
      <c r="C14" s="15" t="s">
        <v>17</v>
      </c>
      <c r="D14" s="186">
        <v>153.62</v>
      </c>
      <c r="E14" s="207"/>
      <c r="F14" s="216"/>
    </row>
    <row r="15" spans="1:6" s="40" customFormat="1" ht="18.75" customHeight="1">
      <c r="A15" s="163" t="s">
        <v>280</v>
      </c>
      <c r="B15" s="14" t="s">
        <v>90</v>
      </c>
      <c r="C15" s="15" t="s">
        <v>17</v>
      </c>
      <c r="D15" s="186"/>
      <c r="E15" s="207"/>
      <c r="F15" s="183"/>
    </row>
    <row r="16" spans="1:6" s="40" customFormat="1" ht="18.75">
      <c r="A16" s="163" t="s">
        <v>281</v>
      </c>
      <c r="B16" s="14" t="s">
        <v>91</v>
      </c>
      <c r="C16" s="15" t="s">
        <v>17</v>
      </c>
      <c r="D16" s="186"/>
      <c r="E16" s="207"/>
      <c r="F16" s="183"/>
    </row>
    <row r="17" spans="1:6" s="40" customFormat="1" ht="18.75">
      <c r="A17" s="163" t="s">
        <v>282</v>
      </c>
      <c r="B17" s="14" t="s">
        <v>92</v>
      </c>
      <c r="C17" s="15" t="s">
        <v>17</v>
      </c>
      <c r="D17" s="186"/>
      <c r="E17" s="207"/>
      <c r="F17" s="183"/>
    </row>
    <row r="18" spans="1:6" s="40" customFormat="1" ht="18.75" customHeight="1">
      <c r="A18" s="163" t="s">
        <v>283</v>
      </c>
      <c r="B18" s="14" t="s">
        <v>93</v>
      </c>
      <c r="C18" s="15" t="s">
        <v>17</v>
      </c>
      <c r="D18" s="186">
        <v>3.22</v>
      </c>
      <c r="E18" s="207" t="s">
        <v>450</v>
      </c>
      <c r="F18" s="183">
        <f>D18/E18*100</f>
        <v>350</v>
      </c>
    </row>
    <row r="19" spans="1:6" s="40" customFormat="1" ht="18.75" customHeight="1">
      <c r="A19" s="164" t="s">
        <v>284</v>
      </c>
      <c r="B19" s="14" t="s">
        <v>94</v>
      </c>
      <c r="C19" s="15" t="s">
        <v>17</v>
      </c>
      <c r="D19" s="39">
        <v>131.96</v>
      </c>
      <c r="E19" s="209"/>
      <c r="F19" s="183"/>
    </row>
    <row r="20" spans="1:6" s="130" customFormat="1" ht="45" customHeight="1">
      <c r="A20" s="360" t="s">
        <v>119</v>
      </c>
      <c r="B20" s="112" t="s">
        <v>102</v>
      </c>
      <c r="C20" s="334" t="s">
        <v>17</v>
      </c>
      <c r="D20" s="362">
        <f>D31+D30+D29+D28+D27+D26+D25+D24+D23+D22</f>
        <v>32.36</v>
      </c>
      <c r="E20" s="362">
        <f>E31+E30+E29+E28+E27+E26+E25+E24+E23+E22</f>
        <v>1.76</v>
      </c>
      <c r="F20" s="373"/>
    </row>
    <row r="21" spans="1:6" s="40" customFormat="1" ht="13.5" customHeight="1">
      <c r="A21" s="361"/>
      <c r="B21" s="25" t="s">
        <v>49</v>
      </c>
      <c r="C21" s="336"/>
      <c r="D21" s="363"/>
      <c r="E21" s="363"/>
      <c r="F21" s="373"/>
    </row>
    <row r="22" spans="1:6" s="40" customFormat="1" ht="18.75" customHeight="1">
      <c r="A22" s="162" t="s">
        <v>285</v>
      </c>
      <c r="B22" s="47" t="s">
        <v>85</v>
      </c>
      <c r="C22" s="15" t="s">
        <v>17</v>
      </c>
      <c r="D22" s="43"/>
      <c r="E22" s="207"/>
      <c r="F22" s="183"/>
    </row>
    <row r="23" spans="1:6" s="40" customFormat="1" ht="18.75" customHeight="1">
      <c r="A23" s="162" t="s">
        <v>286</v>
      </c>
      <c r="B23" s="47" t="s">
        <v>86</v>
      </c>
      <c r="C23" s="15" t="s">
        <v>17</v>
      </c>
      <c r="D23" s="43"/>
      <c r="E23" s="207"/>
      <c r="F23" s="183"/>
    </row>
    <row r="24" spans="1:6" s="40" customFormat="1" ht="18.75" customHeight="1">
      <c r="A24" s="162" t="s">
        <v>287</v>
      </c>
      <c r="B24" s="47" t="s">
        <v>87</v>
      </c>
      <c r="C24" s="15" t="s">
        <v>17</v>
      </c>
      <c r="D24" s="43"/>
      <c r="E24" s="207"/>
      <c r="F24" s="183"/>
    </row>
    <row r="25" spans="1:6" s="40" customFormat="1" ht="18.75" customHeight="1">
      <c r="A25" s="162" t="s">
        <v>288</v>
      </c>
      <c r="B25" s="47" t="s">
        <v>98</v>
      </c>
      <c r="C25" s="15" t="s">
        <v>17</v>
      </c>
      <c r="D25" s="43"/>
      <c r="E25" s="207"/>
      <c r="F25" s="183"/>
    </row>
    <row r="26" spans="1:6" s="40" customFormat="1" ht="18.75" customHeight="1">
      <c r="A26" s="162" t="s">
        <v>289</v>
      </c>
      <c r="B26" s="47" t="s">
        <v>99</v>
      </c>
      <c r="C26" s="15" t="s">
        <v>17</v>
      </c>
      <c r="D26" s="43"/>
      <c r="E26" s="207"/>
      <c r="F26" s="183"/>
    </row>
    <row r="27" spans="1:6" s="40" customFormat="1" ht="18.75" customHeight="1">
      <c r="A27" s="162" t="s">
        <v>290</v>
      </c>
      <c r="B27" s="47" t="s">
        <v>100</v>
      </c>
      <c r="C27" s="15" t="s">
        <v>17</v>
      </c>
      <c r="D27" s="43"/>
      <c r="E27" s="207"/>
      <c r="F27" s="183"/>
    </row>
    <row r="28" spans="1:6" s="40" customFormat="1" ht="18.75" customHeight="1">
      <c r="A28" s="162" t="s">
        <v>291</v>
      </c>
      <c r="B28" s="47" t="s">
        <v>101</v>
      </c>
      <c r="C28" s="15" t="s">
        <v>17</v>
      </c>
      <c r="D28" s="43"/>
      <c r="E28" s="207"/>
      <c r="F28" s="183"/>
    </row>
    <row r="29" spans="1:6" s="40" customFormat="1" ht="18.75" customHeight="1">
      <c r="A29" s="162" t="s">
        <v>292</v>
      </c>
      <c r="B29" s="47" t="s">
        <v>92</v>
      </c>
      <c r="C29" s="15" t="s">
        <v>17</v>
      </c>
      <c r="D29" s="43"/>
      <c r="E29" s="207"/>
      <c r="F29" s="183"/>
    </row>
    <row r="30" spans="1:6" s="40" customFormat="1" ht="18.75" customHeight="1">
      <c r="A30" s="162" t="s">
        <v>293</v>
      </c>
      <c r="B30" s="47" t="s">
        <v>93</v>
      </c>
      <c r="C30" s="15" t="s">
        <v>17</v>
      </c>
      <c r="D30" s="43"/>
      <c r="E30" s="207"/>
      <c r="F30" s="254"/>
    </row>
    <row r="31" spans="1:6" s="40" customFormat="1" ht="18.75" customHeight="1">
      <c r="A31" s="162" t="s">
        <v>294</v>
      </c>
      <c r="B31" s="47" t="s">
        <v>94</v>
      </c>
      <c r="C31" s="15" t="s">
        <v>17</v>
      </c>
      <c r="D31" s="39">
        <v>32.36</v>
      </c>
      <c r="E31" s="207" t="s">
        <v>473</v>
      </c>
      <c r="F31" s="254"/>
    </row>
    <row r="32" spans="1:10" s="118" customFormat="1" ht="33" customHeight="1">
      <c r="A32" s="281" t="s">
        <v>265</v>
      </c>
      <c r="B32" s="281"/>
      <c r="C32" s="281"/>
      <c r="D32" s="281"/>
      <c r="E32" s="281"/>
      <c r="F32" s="281"/>
      <c r="G32" s="10"/>
      <c r="H32" s="10"/>
      <c r="I32" s="10"/>
      <c r="J32" s="10"/>
    </row>
    <row r="33" spans="1:6" s="46" customFormat="1" ht="30.75" customHeight="1">
      <c r="A33" s="91" t="s">
        <v>124</v>
      </c>
      <c r="B33" s="14" t="s">
        <v>103</v>
      </c>
      <c r="C33" s="15" t="s">
        <v>17</v>
      </c>
      <c r="D33" s="45">
        <v>0</v>
      </c>
      <c r="E33" s="83" t="s">
        <v>388</v>
      </c>
      <c r="F33" s="44">
        <v>0</v>
      </c>
    </row>
    <row r="34" spans="1:6" s="46" customFormat="1" ht="41.25" customHeight="1">
      <c r="A34" s="360" t="s">
        <v>150</v>
      </c>
      <c r="B34" s="24" t="s">
        <v>104</v>
      </c>
      <c r="C34" s="334" t="s">
        <v>17</v>
      </c>
      <c r="D34" s="349">
        <f>D48+D47+D46+D45+D44+D43+D42+D41+D40+D39+D38+D37+D36</f>
        <v>106.41</v>
      </c>
      <c r="E34" s="349">
        <f>E48+E47+E46+E45+E44+E43+E42+E41+E40+E39+E38+E37+E36</f>
        <v>0</v>
      </c>
      <c r="F34" s="369"/>
    </row>
    <row r="35" spans="1:6" s="40" customFormat="1" ht="13.5" customHeight="1">
      <c r="A35" s="361"/>
      <c r="B35" s="25" t="s">
        <v>49</v>
      </c>
      <c r="C35" s="336"/>
      <c r="D35" s="350"/>
      <c r="E35" s="350"/>
      <c r="F35" s="370"/>
    </row>
    <row r="36" spans="1:6" s="40" customFormat="1" ht="18.75" customHeight="1">
      <c r="A36" s="165" t="s">
        <v>295</v>
      </c>
      <c r="B36" s="47" t="s">
        <v>105</v>
      </c>
      <c r="C36" s="15" t="s">
        <v>17</v>
      </c>
      <c r="D36" s="182">
        <v>0</v>
      </c>
      <c r="E36" s="208"/>
      <c r="F36" s="182"/>
    </row>
    <row r="37" spans="1:6" s="40" customFormat="1" ht="18.75" customHeight="1">
      <c r="A37" s="165" t="s">
        <v>296</v>
      </c>
      <c r="B37" s="47" t="s">
        <v>106</v>
      </c>
      <c r="C37" s="15" t="s">
        <v>17</v>
      </c>
      <c r="D37" s="183"/>
      <c r="E37" s="209"/>
      <c r="F37" s="182"/>
    </row>
    <row r="38" spans="1:6" s="40" customFormat="1" ht="18.75" customHeight="1">
      <c r="A38" s="165" t="s">
        <v>297</v>
      </c>
      <c r="B38" s="47" t="s">
        <v>107</v>
      </c>
      <c r="C38" s="15" t="s">
        <v>17</v>
      </c>
      <c r="D38" s="183"/>
      <c r="E38" s="209"/>
      <c r="F38" s="182"/>
    </row>
    <row r="39" spans="1:6" s="40" customFormat="1" ht="18.75" customHeight="1">
      <c r="A39" s="165" t="s">
        <v>298</v>
      </c>
      <c r="B39" s="47" t="s">
        <v>108</v>
      </c>
      <c r="C39" s="15" t="s">
        <v>17</v>
      </c>
      <c r="D39" s="186">
        <v>98.7</v>
      </c>
      <c r="E39" s="209"/>
      <c r="F39" s="182"/>
    </row>
    <row r="40" spans="1:6" s="40" customFormat="1" ht="18.75" customHeight="1">
      <c r="A40" s="165" t="s">
        <v>299</v>
      </c>
      <c r="B40" s="47" t="s">
        <v>109</v>
      </c>
      <c r="C40" s="15" t="s">
        <v>17</v>
      </c>
      <c r="D40" s="186"/>
      <c r="E40" s="209"/>
      <c r="F40" s="182"/>
    </row>
    <row r="41" spans="1:6" s="40" customFormat="1" ht="18.75" customHeight="1">
      <c r="A41" s="165" t="s">
        <v>300</v>
      </c>
      <c r="B41" s="47" t="s">
        <v>110</v>
      </c>
      <c r="C41" s="15" t="s">
        <v>17</v>
      </c>
      <c r="D41" s="186"/>
      <c r="E41" s="210"/>
      <c r="F41" s="182"/>
    </row>
    <row r="42" spans="1:6" s="40" customFormat="1" ht="18.75" customHeight="1">
      <c r="A42" s="165" t="s">
        <v>301</v>
      </c>
      <c r="B42" s="47" t="s">
        <v>111</v>
      </c>
      <c r="C42" s="15" t="s">
        <v>17</v>
      </c>
      <c r="D42" s="186"/>
      <c r="E42" s="209"/>
      <c r="F42" s="182"/>
    </row>
    <row r="43" spans="1:6" s="40" customFormat="1" ht="18.75" customHeight="1">
      <c r="A43" s="165" t="s">
        <v>302</v>
      </c>
      <c r="B43" s="47" t="s">
        <v>112</v>
      </c>
      <c r="C43" s="15" t="s">
        <v>17</v>
      </c>
      <c r="D43" s="186"/>
      <c r="E43" s="209"/>
      <c r="F43" s="182"/>
    </row>
    <row r="44" spans="1:6" s="40" customFormat="1" ht="18.75" customHeight="1">
      <c r="A44" s="165" t="s">
        <v>303</v>
      </c>
      <c r="B44" s="47" t="s">
        <v>113</v>
      </c>
      <c r="C44" s="15" t="s">
        <v>17</v>
      </c>
      <c r="D44" s="186"/>
      <c r="E44" s="209"/>
      <c r="F44" s="182"/>
    </row>
    <row r="45" spans="1:6" s="40" customFormat="1" ht="18.75" customHeight="1">
      <c r="A45" s="165" t="s">
        <v>304</v>
      </c>
      <c r="B45" s="47" t="s">
        <v>114</v>
      </c>
      <c r="C45" s="15" t="s">
        <v>17</v>
      </c>
      <c r="D45" s="186">
        <v>1.04</v>
      </c>
      <c r="E45" s="208"/>
      <c r="F45" s="182"/>
    </row>
    <row r="46" spans="1:6" s="40" customFormat="1" ht="18.75" customHeight="1">
      <c r="A46" s="165" t="s">
        <v>305</v>
      </c>
      <c r="B46" s="47" t="s">
        <v>115</v>
      </c>
      <c r="C46" s="15" t="s">
        <v>17</v>
      </c>
      <c r="D46" s="186"/>
      <c r="E46" s="209"/>
      <c r="F46" s="182"/>
    </row>
    <row r="47" spans="1:6" s="40" customFormat="1" ht="18.75" customHeight="1">
      <c r="A47" s="165" t="s">
        <v>306</v>
      </c>
      <c r="B47" s="47" t="s">
        <v>116</v>
      </c>
      <c r="C47" s="15" t="s">
        <v>17</v>
      </c>
      <c r="D47" s="186">
        <v>6.67</v>
      </c>
      <c r="E47" s="208"/>
      <c r="F47" s="182"/>
    </row>
    <row r="48" spans="1:6" s="40" customFormat="1" ht="18.75" customHeight="1">
      <c r="A48" s="165" t="s">
        <v>307</v>
      </c>
      <c r="B48" s="47" t="s">
        <v>117</v>
      </c>
      <c r="C48" s="15" t="s">
        <v>17</v>
      </c>
      <c r="D48" s="183"/>
      <c r="E48" s="208"/>
      <c r="F48" s="182"/>
    </row>
    <row r="49" spans="1:6" s="130" customFormat="1" ht="45" customHeight="1">
      <c r="A49" s="360" t="s">
        <v>308</v>
      </c>
      <c r="B49" s="116" t="s">
        <v>118</v>
      </c>
      <c r="C49" s="334" t="s">
        <v>17</v>
      </c>
      <c r="D49" s="351">
        <f>D51+D52+D53+D54+D55+D56+D57+D58+D59+D60+D61+D62+D63</f>
        <v>0</v>
      </c>
      <c r="E49" s="364" t="s">
        <v>388</v>
      </c>
      <c r="F49" s="351">
        <v>0</v>
      </c>
    </row>
    <row r="50" spans="1:6" s="40" customFormat="1" ht="13.5" customHeight="1">
      <c r="A50" s="361"/>
      <c r="B50" s="61" t="s">
        <v>49</v>
      </c>
      <c r="C50" s="336"/>
      <c r="D50" s="352"/>
      <c r="E50" s="365"/>
      <c r="F50" s="352"/>
    </row>
    <row r="51" spans="1:6" s="40" customFormat="1" ht="18.75" customHeight="1">
      <c r="A51" s="163" t="s">
        <v>313</v>
      </c>
      <c r="B51" s="47" t="s">
        <v>105</v>
      </c>
      <c r="C51" s="15" t="s">
        <v>17</v>
      </c>
      <c r="D51" s="43"/>
      <c r="E51" s="207"/>
      <c r="F51" s="39"/>
    </row>
    <row r="52" spans="1:6" s="40" customFormat="1" ht="18.75" customHeight="1">
      <c r="A52" s="163" t="s">
        <v>314</v>
      </c>
      <c r="B52" s="47" t="s">
        <v>120</v>
      </c>
      <c r="C52" s="15" t="s">
        <v>17</v>
      </c>
      <c r="D52" s="43"/>
      <c r="E52" s="207"/>
      <c r="F52" s="39"/>
    </row>
    <row r="53" spans="1:6" s="40" customFormat="1" ht="18.75" customHeight="1">
      <c r="A53" s="163" t="s">
        <v>315</v>
      </c>
      <c r="B53" s="47" t="s">
        <v>107</v>
      </c>
      <c r="C53" s="15" t="s">
        <v>17</v>
      </c>
      <c r="D53" s="43"/>
      <c r="E53" s="207"/>
      <c r="F53" s="39"/>
    </row>
    <row r="54" spans="1:6" s="40" customFormat="1" ht="18.75" customHeight="1">
      <c r="A54" s="163" t="s">
        <v>316</v>
      </c>
      <c r="B54" s="47" t="s">
        <v>108</v>
      </c>
      <c r="C54" s="15" t="s">
        <v>17</v>
      </c>
      <c r="D54" s="43"/>
      <c r="E54" s="207"/>
      <c r="F54" s="39"/>
    </row>
    <row r="55" spans="1:6" s="40" customFormat="1" ht="18.75" customHeight="1">
      <c r="A55" s="163" t="s">
        <v>317</v>
      </c>
      <c r="B55" s="47" t="s">
        <v>121</v>
      </c>
      <c r="C55" s="15" t="s">
        <v>17</v>
      </c>
      <c r="D55" s="43"/>
      <c r="E55" s="207"/>
      <c r="F55" s="39"/>
    </row>
    <row r="56" spans="1:6" s="40" customFormat="1" ht="18.75" customHeight="1">
      <c r="A56" s="163" t="s">
        <v>318</v>
      </c>
      <c r="B56" s="47" t="s">
        <v>110</v>
      </c>
      <c r="C56" s="15" t="s">
        <v>17</v>
      </c>
      <c r="D56" s="43"/>
      <c r="E56" s="207"/>
      <c r="F56" s="39"/>
    </row>
    <row r="57" spans="1:6" s="40" customFormat="1" ht="18.75" customHeight="1">
      <c r="A57" s="163" t="s">
        <v>319</v>
      </c>
      <c r="B57" s="47" t="s">
        <v>111</v>
      </c>
      <c r="C57" s="15" t="s">
        <v>17</v>
      </c>
      <c r="D57" s="43"/>
      <c r="E57" s="207"/>
      <c r="F57" s="39"/>
    </row>
    <row r="58" spans="1:6" s="40" customFormat="1" ht="18.75" customHeight="1">
      <c r="A58" s="163" t="s">
        <v>320</v>
      </c>
      <c r="B58" s="47" t="s">
        <v>112</v>
      </c>
      <c r="C58" s="15" t="s">
        <v>17</v>
      </c>
      <c r="D58" s="43"/>
      <c r="E58" s="207"/>
      <c r="F58" s="39"/>
    </row>
    <row r="59" spans="1:6" s="40" customFormat="1" ht="18.75" customHeight="1">
      <c r="A59" s="163" t="s">
        <v>321</v>
      </c>
      <c r="B59" s="47" t="s">
        <v>113</v>
      </c>
      <c r="C59" s="15" t="s">
        <v>17</v>
      </c>
      <c r="D59" s="43"/>
      <c r="E59" s="207"/>
      <c r="F59" s="39"/>
    </row>
    <row r="60" spans="1:6" s="40" customFormat="1" ht="18.75" customHeight="1">
      <c r="A60" s="163" t="s">
        <v>322</v>
      </c>
      <c r="B60" s="47" t="s">
        <v>114</v>
      </c>
      <c r="C60" s="15" t="s">
        <v>17</v>
      </c>
      <c r="D60" s="43"/>
      <c r="E60" s="207"/>
      <c r="F60" s="39"/>
    </row>
    <row r="61" spans="1:6" s="40" customFormat="1" ht="18.75" customHeight="1">
      <c r="A61" s="89" t="s">
        <v>312</v>
      </c>
      <c r="B61" s="47" t="s">
        <v>115</v>
      </c>
      <c r="C61" s="15" t="s">
        <v>17</v>
      </c>
      <c r="D61" s="43"/>
      <c r="E61" s="207"/>
      <c r="F61" s="39"/>
    </row>
    <row r="62" spans="1:6" s="40" customFormat="1" ht="18.75" customHeight="1">
      <c r="A62" s="125" t="s">
        <v>323</v>
      </c>
      <c r="B62" s="47" t="s">
        <v>122</v>
      </c>
      <c r="C62" s="15" t="s">
        <v>17</v>
      </c>
      <c r="D62" s="39"/>
      <c r="E62" s="207"/>
      <c r="F62" s="39"/>
    </row>
    <row r="63" spans="1:6" s="40" customFormat="1" ht="18.75" customHeight="1">
      <c r="A63" s="125" t="s">
        <v>324</v>
      </c>
      <c r="B63" s="47" t="s">
        <v>117</v>
      </c>
      <c r="C63" s="15" t="s">
        <v>17</v>
      </c>
      <c r="D63" s="43"/>
      <c r="E63" s="207"/>
      <c r="F63" s="39"/>
    </row>
    <row r="64" spans="1:10" s="118" customFormat="1" ht="33" customHeight="1">
      <c r="A64" s="281" t="s">
        <v>363</v>
      </c>
      <c r="B64" s="281"/>
      <c r="C64" s="281"/>
      <c r="D64" s="281"/>
      <c r="E64" s="281"/>
      <c r="F64" s="281"/>
      <c r="G64" s="10"/>
      <c r="H64" s="10"/>
      <c r="I64" s="10"/>
      <c r="J64" s="10"/>
    </row>
    <row r="65" spans="1:6" s="10" customFormat="1" ht="33" customHeight="1">
      <c r="A65" s="29" t="s">
        <v>166</v>
      </c>
      <c r="B65" s="142" t="s">
        <v>178</v>
      </c>
      <c r="C65" s="113" t="s">
        <v>17</v>
      </c>
      <c r="D65" s="189">
        <v>129448.92</v>
      </c>
      <c r="E65" s="211">
        <v>129623.95</v>
      </c>
      <c r="F65" s="189">
        <f>D65/E65*100</f>
        <v>99.86497094094109</v>
      </c>
    </row>
    <row r="66" spans="1:6" s="32" customFormat="1" ht="19.5" customHeight="1">
      <c r="A66" s="132" t="s">
        <v>309</v>
      </c>
      <c r="B66" s="142" t="s">
        <v>175</v>
      </c>
      <c r="C66" s="132" t="s">
        <v>176</v>
      </c>
      <c r="D66" s="156">
        <v>56.79</v>
      </c>
      <c r="E66" s="212">
        <v>99.8</v>
      </c>
      <c r="F66" s="184">
        <f>D66/E66*100</f>
        <v>56.90380761523046</v>
      </c>
    </row>
    <row r="67" spans="1:10" s="124" customFormat="1" ht="33" customHeight="1">
      <c r="A67" s="355" t="s">
        <v>367</v>
      </c>
      <c r="B67" s="355"/>
      <c r="C67" s="355"/>
      <c r="D67" s="355"/>
      <c r="E67" s="355"/>
      <c r="F67" s="355"/>
      <c r="G67" s="31"/>
      <c r="H67" s="31"/>
      <c r="I67" s="31"/>
      <c r="J67" s="31"/>
    </row>
    <row r="68" spans="1:6" s="135" customFormat="1" ht="47.25">
      <c r="A68" s="347" t="s">
        <v>310</v>
      </c>
      <c r="B68" s="136" t="s">
        <v>177</v>
      </c>
      <c r="C68" s="334" t="s">
        <v>17</v>
      </c>
      <c r="D68" s="353">
        <f>D71+D70</f>
        <v>0</v>
      </c>
      <c r="E68" s="353">
        <f>E71+E70</f>
        <v>0</v>
      </c>
      <c r="F68" s="353"/>
    </row>
    <row r="69" spans="1:6" s="40" customFormat="1" ht="15.75" customHeight="1">
      <c r="A69" s="348"/>
      <c r="B69" s="61" t="s">
        <v>49</v>
      </c>
      <c r="C69" s="336"/>
      <c r="D69" s="354"/>
      <c r="E69" s="354"/>
      <c r="F69" s="354"/>
    </row>
    <row r="70" spans="1:6" s="10" customFormat="1" ht="15.75">
      <c r="A70" s="92" t="s">
        <v>311</v>
      </c>
      <c r="B70" s="51" t="s">
        <v>418</v>
      </c>
      <c r="C70" s="15" t="s">
        <v>17</v>
      </c>
      <c r="D70" s="191"/>
      <c r="E70" s="213"/>
      <c r="F70" s="188"/>
    </row>
    <row r="71" spans="1:6" s="10" customFormat="1" ht="18.75">
      <c r="A71" s="92" t="s">
        <v>386</v>
      </c>
      <c r="B71" s="51" t="s">
        <v>397</v>
      </c>
      <c r="C71" s="15" t="s">
        <v>17</v>
      </c>
      <c r="D71" s="191">
        <v>0</v>
      </c>
      <c r="E71" s="213"/>
      <c r="F71" s="186"/>
    </row>
    <row r="72" spans="1:10" s="124" customFormat="1" ht="33" customHeight="1">
      <c r="A72" s="281" t="s">
        <v>362</v>
      </c>
      <c r="B72" s="281"/>
      <c r="C72" s="281"/>
      <c r="D72" s="281"/>
      <c r="E72" s="281"/>
      <c r="F72" s="281"/>
      <c r="G72" s="31"/>
      <c r="H72" s="31"/>
      <c r="I72" s="31"/>
      <c r="J72" s="31"/>
    </row>
    <row r="73" spans="1:6" s="135" customFormat="1" ht="63">
      <c r="A73" s="113" t="s">
        <v>244</v>
      </c>
      <c r="B73" s="131" t="s">
        <v>179</v>
      </c>
      <c r="C73" s="113" t="s">
        <v>17</v>
      </c>
      <c r="D73" s="133"/>
      <c r="E73" s="134"/>
      <c r="F73" s="29"/>
    </row>
  </sheetData>
  <sheetProtection/>
  <protectedRanges>
    <protectedRange password="CE28" sqref="A37:B40 D30:D31" name="Диапазон8"/>
    <protectedRange password="CE28" sqref="D22:E27 D20:E20" name="Диапазон7"/>
    <protectedRange password="CE28" sqref="C50:E50 C9 C69:E69 D35:E35 D8:E18 C21:E21" name="Диапазон6"/>
    <protectedRange password="CE28" sqref="E30:E31" name="Диапазон8_1"/>
  </protectedRanges>
  <mergeCells count="35">
    <mergeCell ref="A34:A35"/>
    <mergeCell ref="F34:F35"/>
    <mergeCell ref="E8:E9"/>
    <mergeCell ref="F20:F21"/>
    <mergeCell ref="C20:C21"/>
    <mergeCell ref="E20:E21"/>
    <mergeCell ref="C8:C9"/>
    <mergeCell ref="D8:D9"/>
    <mergeCell ref="A32:F32"/>
    <mergeCell ref="A2:A4"/>
    <mergeCell ref="C2:C4"/>
    <mergeCell ref="A6:F6"/>
    <mergeCell ref="F2:F4"/>
    <mergeCell ref="D2:E3"/>
    <mergeCell ref="B2:B4"/>
    <mergeCell ref="A64:F64"/>
    <mergeCell ref="A67:F67"/>
    <mergeCell ref="A8:A9"/>
    <mergeCell ref="F8:F9"/>
    <mergeCell ref="A49:A50"/>
    <mergeCell ref="D20:D21"/>
    <mergeCell ref="C49:C50"/>
    <mergeCell ref="D49:D50"/>
    <mergeCell ref="A20:A21"/>
    <mergeCell ref="E49:E50"/>
    <mergeCell ref="A72:F72"/>
    <mergeCell ref="A68:A69"/>
    <mergeCell ref="C34:C35"/>
    <mergeCell ref="D34:D35"/>
    <mergeCell ref="E34:E35"/>
    <mergeCell ref="F49:F50"/>
    <mergeCell ref="C68:C69"/>
    <mergeCell ref="D68:D69"/>
    <mergeCell ref="F68:F69"/>
    <mergeCell ref="E68:E69"/>
  </mergeCells>
  <printOptions/>
  <pageMargins left="0.984251968503937" right="0.5905511811023623" top="0.2362204724409449" bottom="0.4724409448818898" header="0.1968503937007874" footer="0.3937007874015748"/>
  <pageSetup fitToHeight="5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F195"/>
  <sheetViews>
    <sheetView zoomScale="90" zoomScaleNormal="90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5" sqref="B15"/>
    </sheetView>
  </sheetViews>
  <sheetFormatPr defaultColWidth="9.00390625" defaultRowHeight="12.75"/>
  <cols>
    <col min="1" max="1" width="9.875" style="88" customWidth="1"/>
    <col min="2" max="2" width="87.00390625" style="12" customWidth="1"/>
    <col min="3" max="3" width="9.25390625" style="33" customWidth="1"/>
    <col min="4" max="4" width="11.75390625" style="11" customWidth="1"/>
    <col min="5" max="6" width="12.75390625" style="11" customWidth="1"/>
    <col min="7" max="7" width="12.75390625" style="22" customWidth="1"/>
    <col min="8" max="8" width="17.875" style="10" customWidth="1"/>
    <col min="9" max="9" width="13.875" style="10" customWidth="1"/>
    <col min="10" max="14" width="9.125" style="10" customWidth="1"/>
    <col min="15" max="15" width="12.875" style="10" bestFit="1" customWidth="1"/>
    <col min="16" max="16384" width="9.125" style="10" customWidth="1"/>
  </cols>
  <sheetData>
    <row r="1" spans="2:7" ht="15.75">
      <c r="B1" s="397"/>
      <c r="C1" s="397"/>
      <c r="D1" s="397"/>
      <c r="E1" s="397"/>
      <c r="F1" s="397"/>
      <c r="G1" s="397"/>
    </row>
    <row r="2" spans="1:7" ht="30.75" customHeight="1">
      <c r="A2" s="334" t="s">
        <v>11</v>
      </c>
      <c r="B2" s="328" t="s">
        <v>8</v>
      </c>
      <c r="C2" s="399" t="s">
        <v>247</v>
      </c>
      <c r="D2" s="334" t="s">
        <v>16</v>
      </c>
      <c r="E2" s="293" t="s">
        <v>349</v>
      </c>
      <c r="F2" s="293"/>
      <c r="G2" s="293"/>
    </row>
    <row r="3" spans="1:7" ht="28.5" customHeight="1">
      <c r="A3" s="335"/>
      <c r="B3" s="398"/>
      <c r="C3" s="400"/>
      <c r="D3" s="335"/>
      <c r="E3" s="402" t="s">
        <v>461</v>
      </c>
      <c r="F3" s="402"/>
      <c r="G3" s="328" t="s">
        <v>153</v>
      </c>
    </row>
    <row r="4" spans="1:7" ht="77.25" customHeight="1">
      <c r="A4" s="336"/>
      <c r="B4" s="329"/>
      <c r="C4" s="401"/>
      <c r="D4" s="336"/>
      <c r="E4" s="18" t="s">
        <v>245</v>
      </c>
      <c r="F4" s="18" t="s">
        <v>345</v>
      </c>
      <c r="G4" s="329"/>
    </row>
    <row r="5" spans="1:7" s="36" customFormat="1" ht="12.75" customHeight="1">
      <c r="A5" s="18">
        <v>1</v>
      </c>
      <c r="B5" s="34">
        <v>2</v>
      </c>
      <c r="C5" s="15">
        <v>3</v>
      </c>
      <c r="D5" s="18">
        <v>4</v>
      </c>
      <c r="E5" s="30" t="s">
        <v>151</v>
      </c>
      <c r="F5" s="30" t="s">
        <v>152</v>
      </c>
      <c r="G5" s="35">
        <v>7</v>
      </c>
    </row>
    <row r="6" spans="1:7" s="32" customFormat="1" ht="25.5" customHeight="1">
      <c r="A6" s="281" t="s">
        <v>344</v>
      </c>
      <c r="B6" s="396"/>
      <c r="C6" s="281"/>
      <c r="D6" s="281"/>
      <c r="E6" s="281"/>
      <c r="F6" s="281"/>
      <c r="G6" s="281"/>
    </row>
    <row r="7" spans="1:7" s="37" customFormat="1" ht="28.5" customHeight="1">
      <c r="A7" s="356" t="s">
        <v>249</v>
      </c>
      <c r="B7" s="116" t="s">
        <v>123</v>
      </c>
      <c r="C7" s="403"/>
      <c r="D7" s="347" t="s">
        <v>17</v>
      </c>
      <c r="E7" s="380">
        <f>E9+E10+E12</f>
        <v>134115.1</v>
      </c>
      <c r="F7" s="380">
        <f>F9+F10+F12</f>
        <v>133797.03</v>
      </c>
      <c r="G7" s="394">
        <f>F7/E7*100</f>
        <v>99.76283803986277</v>
      </c>
    </row>
    <row r="8" spans="1:7" s="40" customFormat="1" ht="14.25" customHeight="1">
      <c r="A8" s="357"/>
      <c r="B8" s="115" t="s">
        <v>49</v>
      </c>
      <c r="C8" s="404"/>
      <c r="D8" s="348"/>
      <c r="E8" s="381"/>
      <c r="F8" s="381"/>
      <c r="G8" s="395"/>
    </row>
    <row r="9" spans="1:8" s="40" customFormat="1" ht="18.75" customHeight="1">
      <c r="A9" s="89" t="s">
        <v>250</v>
      </c>
      <c r="B9" s="115" t="s">
        <v>225</v>
      </c>
      <c r="C9" s="27">
        <v>131</v>
      </c>
      <c r="D9" s="15" t="s">
        <v>17</v>
      </c>
      <c r="E9" s="188">
        <v>129448.92</v>
      </c>
      <c r="F9" s="188">
        <v>129448.92</v>
      </c>
      <c r="G9" s="186">
        <f>F9/E9*100</f>
        <v>100</v>
      </c>
      <c r="H9" s="241"/>
    </row>
    <row r="10" spans="1:7" s="40" customFormat="1" ht="18.75" customHeight="1">
      <c r="A10" s="89" t="s">
        <v>251</v>
      </c>
      <c r="B10" s="259" t="s">
        <v>479</v>
      </c>
      <c r="C10" s="27"/>
      <c r="D10" s="15" t="s">
        <v>17</v>
      </c>
      <c r="E10" s="188"/>
      <c r="F10" s="188"/>
      <c r="G10" s="186"/>
    </row>
    <row r="11" spans="1:7" s="40" customFormat="1" ht="18.75" customHeight="1">
      <c r="A11" s="89" t="s">
        <v>252</v>
      </c>
      <c r="B11" s="38" t="s">
        <v>397</v>
      </c>
      <c r="C11" s="27"/>
      <c r="D11" s="15" t="s">
        <v>17</v>
      </c>
      <c r="E11" s="188"/>
      <c r="F11" s="188"/>
      <c r="G11" s="186"/>
    </row>
    <row r="12" spans="1:7" s="40" customFormat="1" ht="31.5">
      <c r="A12" s="226" t="s">
        <v>253</v>
      </c>
      <c r="B12" s="38" t="s">
        <v>455</v>
      </c>
      <c r="C12" s="223">
        <v>0</v>
      </c>
      <c r="D12" s="224" t="s">
        <v>17</v>
      </c>
      <c r="E12" s="225">
        <f>E13+E14+E15+E16+E17</f>
        <v>4666.18</v>
      </c>
      <c r="F12" s="225">
        <f>F13+F14+F15+F16+F17</f>
        <v>4348.110000000001</v>
      </c>
      <c r="G12" s="221">
        <f>F12/E12*100</f>
        <v>93.18350342249978</v>
      </c>
    </row>
    <row r="13" spans="1:7" s="40" customFormat="1" ht="37.5" customHeight="1">
      <c r="A13" s="230" t="s">
        <v>452</v>
      </c>
      <c r="B13" s="38" t="s">
        <v>463</v>
      </c>
      <c r="C13" s="229">
        <v>131</v>
      </c>
      <c r="D13" s="228" t="s">
        <v>462</v>
      </c>
      <c r="E13" s="220">
        <v>3855.88</v>
      </c>
      <c r="F13" s="220">
        <v>3577.36</v>
      </c>
      <c r="G13" s="221">
        <f>F13/E13*100</f>
        <v>92.77674616429972</v>
      </c>
    </row>
    <row r="14" spans="1:7" s="40" customFormat="1" ht="15" customHeight="1">
      <c r="A14" s="230" t="s">
        <v>453</v>
      </c>
      <c r="B14" s="38" t="s">
        <v>464</v>
      </c>
      <c r="C14" s="246">
        <v>143</v>
      </c>
      <c r="D14" s="15" t="s">
        <v>17</v>
      </c>
      <c r="E14" s="188">
        <v>680.43</v>
      </c>
      <c r="F14" s="188">
        <v>680.25</v>
      </c>
      <c r="G14" s="215">
        <f>F14/E14*100</f>
        <v>99.97354613994092</v>
      </c>
    </row>
    <row r="15" spans="1:7" s="40" customFormat="1" ht="18.75" customHeight="1">
      <c r="A15" s="89" t="s">
        <v>454</v>
      </c>
      <c r="B15" s="38" t="s">
        <v>465</v>
      </c>
      <c r="C15" s="27">
        <v>155</v>
      </c>
      <c r="D15" s="15" t="s">
        <v>17</v>
      </c>
      <c r="E15" s="188">
        <v>20</v>
      </c>
      <c r="F15" s="188">
        <v>20</v>
      </c>
      <c r="G15" s="221">
        <v>100</v>
      </c>
    </row>
    <row r="16" spans="1:7" s="40" customFormat="1" ht="18.75" customHeight="1">
      <c r="A16" s="89" t="s">
        <v>456</v>
      </c>
      <c r="B16" s="38" t="s">
        <v>466</v>
      </c>
      <c r="C16" s="27">
        <v>189</v>
      </c>
      <c r="D16" s="15" t="s">
        <v>17</v>
      </c>
      <c r="E16" s="188">
        <v>-83</v>
      </c>
      <c r="F16" s="188">
        <v>-54.79</v>
      </c>
      <c r="G16" s="222">
        <f>F16/E16*100</f>
        <v>66.01204819277108</v>
      </c>
    </row>
    <row r="17" spans="1:7" s="40" customFormat="1" ht="18.75" customHeight="1">
      <c r="A17" s="89" t="s">
        <v>457</v>
      </c>
      <c r="B17" s="38" t="s">
        <v>467</v>
      </c>
      <c r="C17" s="27">
        <v>446</v>
      </c>
      <c r="D17" s="15" t="s">
        <v>17</v>
      </c>
      <c r="E17" s="188">
        <v>192.87</v>
      </c>
      <c r="F17" s="188">
        <v>125.29</v>
      </c>
      <c r="G17" s="215">
        <f>F17/E17*100</f>
        <v>64.96085446155442</v>
      </c>
    </row>
    <row r="18" spans="1:7" s="40" customFormat="1" ht="18.75" customHeight="1">
      <c r="A18" s="89" t="s">
        <v>255</v>
      </c>
      <c r="B18" s="38" t="s">
        <v>422</v>
      </c>
      <c r="C18" s="27"/>
      <c r="D18" s="15" t="s">
        <v>17</v>
      </c>
      <c r="E18" s="188"/>
      <c r="F18" s="188"/>
      <c r="G18" s="222"/>
    </row>
    <row r="19" spans="1:7" s="32" customFormat="1" ht="25.5" customHeight="1">
      <c r="A19" s="281" t="s">
        <v>266</v>
      </c>
      <c r="B19" s="396"/>
      <c r="C19" s="281"/>
      <c r="D19" s="281"/>
      <c r="E19" s="281"/>
      <c r="F19" s="281"/>
      <c r="G19" s="281"/>
    </row>
    <row r="20" spans="1:32" s="76" customFormat="1" ht="21" customHeight="1">
      <c r="A20" s="360" t="s">
        <v>325</v>
      </c>
      <c r="B20" s="116" t="s">
        <v>248</v>
      </c>
      <c r="C20" s="378"/>
      <c r="D20" s="347" t="s">
        <v>17</v>
      </c>
      <c r="E20" s="380">
        <f>E22+E28+E40+E44+E45</f>
        <v>138890.06</v>
      </c>
      <c r="F20" s="380">
        <f>F22+F28+F40+F44+F45</f>
        <v>105328.33</v>
      </c>
      <c r="G20" s="394">
        <f>F20/E20*100</f>
        <v>75.83575815288725</v>
      </c>
      <c r="H20" s="244"/>
      <c r="I20" s="244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</row>
    <row r="21" spans="1:9" s="40" customFormat="1" ht="22.5" customHeight="1">
      <c r="A21" s="361"/>
      <c r="B21" s="115" t="s">
        <v>49</v>
      </c>
      <c r="C21" s="379"/>
      <c r="D21" s="348"/>
      <c r="E21" s="381"/>
      <c r="F21" s="381"/>
      <c r="G21" s="395"/>
      <c r="H21" s="241"/>
      <c r="I21" s="185"/>
    </row>
    <row r="22" spans="2:9" s="40" customFormat="1" ht="18.75" customHeight="1">
      <c r="B22" s="236" t="s">
        <v>125</v>
      </c>
      <c r="C22" s="328">
        <v>210</v>
      </c>
      <c r="D22" s="334" t="s">
        <v>17</v>
      </c>
      <c r="E22" s="353">
        <f>E24+E25+E26+E27</f>
        <v>94770.31</v>
      </c>
      <c r="F22" s="353">
        <f>F27+F26+F24+F25</f>
        <v>77284.94</v>
      </c>
      <c r="G22" s="358">
        <f>F22/E22*100</f>
        <v>81.54973852042903</v>
      </c>
      <c r="H22" s="241"/>
      <c r="I22" s="241"/>
    </row>
    <row r="23" spans="1:7" s="40" customFormat="1" ht="13.5" customHeight="1">
      <c r="A23" s="237"/>
      <c r="B23" s="237" t="s">
        <v>83</v>
      </c>
      <c r="C23" s="329"/>
      <c r="D23" s="336"/>
      <c r="E23" s="354"/>
      <c r="F23" s="354"/>
      <c r="G23" s="359"/>
    </row>
    <row r="24" spans="2:7" s="40" customFormat="1" ht="18.75" customHeight="1">
      <c r="B24" s="238" t="s">
        <v>126</v>
      </c>
      <c r="C24" s="27">
        <v>211</v>
      </c>
      <c r="D24" s="224" t="s">
        <v>17</v>
      </c>
      <c r="E24" s="188">
        <f>E59+E160</f>
        <v>72638.01</v>
      </c>
      <c r="F24" s="188">
        <f>F59+F160</f>
        <v>59215.19</v>
      </c>
      <c r="G24" s="183">
        <f>F24/E24*100</f>
        <v>81.52094199717202</v>
      </c>
    </row>
    <row r="25" spans="2:7" s="40" customFormat="1" ht="18.75" customHeight="1">
      <c r="B25" s="240" t="s">
        <v>434</v>
      </c>
      <c r="C25" s="27">
        <v>266</v>
      </c>
      <c r="D25" s="15" t="s">
        <v>17</v>
      </c>
      <c r="E25" s="188">
        <f>E60</f>
        <v>0</v>
      </c>
      <c r="F25" s="188">
        <f>F60</f>
        <v>0</v>
      </c>
      <c r="G25" s="183">
        <v>0</v>
      </c>
    </row>
    <row r="26" spans="2:7" s="40" customFormat="1" ht="18.75" customHeight="1">
      <c r="B26" s="238" t="s">
        <v>127</v>
      </c>
      <c r="C26" s="27">
        <v>212</v>
      </c>
      <c r="D26" s="15" t="s">
        <v>17</v>
      </c>
      <c r="E26" s="188">
        <f>E61+E95+E128+E161</f>
        <v>0</v>
      </c>
      <c r="F26" s="188">
        <f>F61+F161</f>
        <v>0</v>
      </c>
      <c r="G26" s="183">
        <v>0</v>
      </c>
    </row>
    <row r="27" spans="2:7" s="40" customFormat="1" ht="18.75" customHeight="1">
      <c r="B27" s="238" t="s">
        <v>128</v>
      </c>
      <c r="C27" s="27">
        <v>213</v>
      </c>
      <c r="D27" s="15" t="s">
        <v>17</v>
      </c>
      <c r="E27" s="188">
        <f>E62+E162</f>
        <v>22132.3</v>
      </c>
      <c r="F27" s="188">
        <f>F62+F162</f>
        <v>18069.75</v>
      </c>
      <c r="G27" s="183">
        <f>F27/E27*100</f>
        <v>81.64424845135842</v>
      </c>
    </row>
    <row r="28" spans="2:7" s="40" customFormat="1" ht="18.75" customHeight="1">
      <c r="B28" s="236" t="s">
        <v>129</v>
      </c>
      <c r="C28" s="328">
        <v>220</v>
      </c>
      <c r="D28" s="334" t="s">
        <v>17</v>
      </c>
      <c r="E28" s="353">
        <f>E35+E34+E33+E32+E31+E30+E36</f>
        <v>17456.54</v>
      </c>
      <c r="F28" s="353">
        <f>F35+F34+F33+F32+F31+F30+F36</f>
        <v>12996.949999999999</v>
      </c>
      <c r="G28" s="358">
        <f>F28/E28*100</f>
        <v>74.45318488085266</v>
      </c>
    </row>
    <row r="29" spans="2:7" s="40" customFormat="1" ht="12.75" customHeight="1">
      <c r="B29" s="237" t="s">
        <v>83</v>
      </c>
      <c r="C29" s="329"/>
      <c r="D29" s="336"/>
      <c r="E29" s="354"/>
      <c r="F29" s="354"/>
      <c r="G29" s="359"/>
    </row>
    <row r="30" spans="2:7" s="40" customFormat="1" ht="18.75" customHeight="1">
      <c r="B30" s="238" t="s">
        <v>130</v>
      </c>
      <c r="C30" s="27">
        <v>221</v>
      </c>
      <c r="D30" s="15" t="s">
        <v>17</v>
      </c>
      <c r="E30" s="188">
        <f>E65+E99</f>
        <v>223.38</v>
      </c>
      <c r="F30" s="188">
        <f>F65+F165</f>
        <v>223.38</v>
      </c>
      <c r="G30" s="183">
        <f aca="true" t="shared" si="0" ref="G30:G36">F30/E30*100</f>
        <v>100</v>
      </c>
    </row>
    <row r="31" spans="2:7" s="40" customFormat="1" ht="18.75" customHeight="1">
      <c r="B31" s="238" t="s">
        <v>131</v>
      </c>
      <c r="C31" s="27">
        <v>222</v>
      </c>
      <c r="D31" s="15" t="s">
        <v>17</v>
      </c>
      <c r="E31" s="188">
        <f>E66+E100+E133+E166</f>
        <v>1095.45</v>
      </c>
      <c r="F31" s="188">
        <f>F66+F166</f>
        <v>973.24</v>
      </c>
      <c r="G31" s="183">
        <f t="shared" si="0"/>
        <v>88.84385412387603</v>
      </c>
    </row>
    <row r="32" spans="2:7" s="40" customFormat="1" ht="18.75" customHeight="1">
      <c r="B32" s="238" t="s">
        <v>132</v>
      </c>
      <c r="C32" s="27">
        <v>223</v>
      </c>
      <c r="D32" s="15" t="s">
        <v>17</v>
      </c>
      <c r="E32" s="188">
        <f>E67+E101+E134+E167</f>
        <v>7078.4</v>
      </c>
      <c r="F32" s="188">
        <f>F67+F167</f>
        <v>3909.31</v>
      </c>
      <c r="G32" s="183">
        <f t="shared" si="0"/>
        <v>55.22872400542496</v>
      </c>
    </row>
    <row r="33" spans="2:7" s="40" customFormat="1" ht="18.75" customHeight="1">
      <c r="B33" s="238" t="s">
        <v>133</v>
      </c>
      <c r="C33" s="27">
        <v>224</v>
      </c>
      <c r="D33" s="15" t="s">
        <v>17</v>
      </c>
      <c r="E33" s="188">
        <f>E68+E102+E135+E168</f>
        <v>0</v>
      </c>
      <c r="F33" s="188">
        <f>F68+F168</f>
        <v>0</v>
      </c>
      <c r="G33" s="183"/>
    </row>
    <row r="34" spans="2:9" s="40" customFormat="1" ht="18.75" customHeight="1">
      <c r="B34" s="238" t="s">
        <v>134</v>
      </c>
      <c r="C34" s="27">
        <v>225</v>
      </c>
      <c r="D34" s="15" t="s">
        <v>17</v>
      </c>
      <c r="E34" s="188">
        <f>E69+E103+E136+E169</f>
        <v>6320.09</v>
      </c>
      <c r="F34" s="188">
        <f>F69+F103+F136+F169</f>
        <v>5218.02</v>
      </c>
      <c r="G34" s="183">
        <f t="shared" si="0"/>
        <v>82.5624318641032</v>
      </c>
      <c r="H34" s="241"/>
      <c r="I34" s="241"/>
    </row>
    <row r="35" spans="2:9" s="40" customFormat="1" ht="18.75" customHeight="1">
      <c r="B35" s="238" t="s">
        <v>135</v>
      </c>
      <c r="C35" s="27">
        <v>226</v>
      </c>
      <c r="D35" s="15" t="s">
        <v>17</v>
      </c>
      <c r="E35" s="188">
        <f>E70+E104+E137+E170</f>
        <v>2685.56</v>
      </c>
      <c r="F35" s="188">
        <f>F70+F104+F137+F170</f>
        <v>2650.2999999999997</v>
      </c>
      <c r="G35" s="183">
        <f t="shared" si="0"/>
        <v>98.68705223491561</v>
      </c>
      <c r="H35" s="241"/>
      <c r="I35" s="241"/>
    </row>
    <row r="36" spans="2:7" s="40" customFormat="1" ht="18.75" customHeight="1">
      <c r="B36" s="238" t="s">
        <v>433</v>
      </c>
      <c r="C36" s="223">
        <v>227</v>
      </c>
      <c r="D36" s="15" t="s">
        <v>17</v>
      </c>
      <c r="E36" s="225">
        <f>E71</f>
        <v>53.66</v>
      </c>
      <c r="F36" s="225">
        <f>F71</f>
        <v>22.7</v>
      </c>
      <c r="G36" s="215">
        <f t="shared" si="0"/>
        <v>42.303391725680214</v>
      </c>
    </row>
    <row r="37" spans="1:7" s="40" customFormat="1" ht="18.75" customHeight="1">
      <c r="A37" s="236"/>
      <c r="B37" s="236" t="s">
        <v>136</v>
      </c>
      <c r="C37" s="328">
        <v>240</v>
      </c>
      <c r="D37" s="334" t="s">
        <v>17</v>
      </c>
      <c r="E37" s="353"/>
      <c r="F37" s="353"/>
      <c r="G37" s="358"/>
    </row>
    <row r="38" spans="2:7" s="40" customFormat="1" ht="13.5" customHeight="1">
      <c r="B38" s="237" t="s">
        <v>83</v>
      </c>
      <c r="C38" s="329"/>
      <c r="D38" s="336"/>
      <c r="E38" s="354"/>
      <c r="F38" s="354"/>
      <c r="G38" s="359"/>
    </row>
    <row r="39" spans="2:7" s="40" customFormat="1" ht="32.25" customHeight="1">
      <c r="B39" s="238" t="s">
        <v>137</v>
      </c>
      <c r="C39" s="27">
        <v>241</v>
      </c>
      <c r="D39" s="15" t="s">
        <v>17</v>
      </c>
      <c r="E39" s="188"/>
      <c r="F39" s="188"/>
      <c r="G39" s="183"/>
    </row>
    <row r="40" spans="2:7" s="40" customFormat="1" ht="18.75" customHeight="1">
      <c r="B40" s="236" t="s">
        <v>138</v>
      </c>
      <c r="C40" s="328">
        <v>260</v>
      </c>
      <c r="D40" s="334" t="s">
        <v>17</v>
      </c>
      <c r="E40" s="388">
        <f>E43</f>
        <v>649.67</v>
      </c>
      <c r="F40" s="388">
        <f>F43</f>
        <v>649.3</v>
      </c>
      <c r="G40" s="392">
        <f>F40/E40*100</f>
        <v>99.94304800898918</v>
      </c>
    </row>
    <row r="41" spans="2:7" s="40" customFormat="1" ht="18.75" customHeight="1">
      <c r="B41" s="237" t="s">
        <v>83</v>
      </c>
      <c r="C41" s="329"/>
      <c r="D41" s="336"/>
      <c r="E41" s="389"/>
      <c r="F41" s="389"/>
      <c r="G41" s="393"/>
    </row>
    <row r="42" spans="2:7" s="40" customFormat="1" ht="18.75" customHeight="1">
      <c r="B42" s="238" t="s">
        <v>139</v>
      </c>
      <c r="C42" s="27">
        <v>262</v>
      </c>
      <c r="D42" s="15" t="s">
        <v>17</v>
      </c>
      <c r="E42" s="188"/>
      <c r="F42" s="188"/>
      <c r="G42" s="183"/>
    </row>
    <row r="43" spans="2:7" s="40" customFormat="1" ht="30.75" customHeight="1">
      <c r="B43" s="247" t="s">
        <v>434</v>
      </c>
      <c r="C43" s="248">
        <v>266</v>
      </c>
      <c r="D43" s="249" t="s">
        <v>17</v>
      </c>
      <c r="E43" s="245">
        <f>E78</f>
        <v>649.67</v>
      </c>
      <c r="F43" s="245">
        <f>F78</f>
        <v>649.3</v>
      </c>
      <c r="G43" s="250">
        <f>F43/E43*100</f>
        <v>99.94304800898918</v>
      </c>
    </row>
    <row r="44" spans="2:9" s="40" customFormat="1" ht="18.75" customHeight="1">
      <c r="B44" s="238" t="s">
        <v>141</v>
      </c>
      <c r="C44" s="27">
        <v>290</v>
      </c>
      <c r="D44" s="15" t="s">
        <v>17</v>
      </c>
      <c r="E44" s="188">
        <f>E79+E112+E145+E178</f>
        <v>703.1600000000001</v>
      </c>
      <c r="F44" s="188">
        <f>F79+F112+F145+F178</f>
        <v>703.1600000000001</v>
      </c>
      <c r="G44" s="183">
        <f>F44/E44*100</f>
        <v>100</v>
      </c>
      <c r="H44" s="241"/>
      <c r="I44" s="241"/>
    </row>
    <row r="45" spans="2:9" s="40" customFormat="1" ht="18.75" customHeight="1">
      <c r="B45" s="236" t="s">
        <v>142</v>
      </c>
      <c r="C45" s="328">
        <v>300</v>
      </c>
      <c r="D45" s="334" t="s">
        <v>17</v>
      </c>
      <c r="E45" s="353">
        <f>E47+E50</f>
        <v>25310.379999999994</v>
      </c>
      <c r="F45" s="353">
        <f>F47+F50</f>
        <v>13693.980000000001</v>
      </c>
      <c r="G45" s="358">
        <f>F45/E45*100</f>
        <v>54.10420546827035</v>
      </c>
      <c r="H45" s="241"/>
      <c r="I45" s="241"/>
    </row>
    <row r="46" spans="2:7" s="40" customFormat="1" ht="13.5" customHeight="1">
      <c r="B46" s="237" t="s">
        <v>83</v>
      </c>
      <c r="C46" s="329"/>
      <c r="D46" s="336"/>
      <c r="E46" s="354"/>
      <c r="F46" s="354"/>
      <c r="G46" s="359"/>
    </row>
    <row r="47" spans="2:9" s="40" customFormat="1" ht="18.75" customHeight="1">
      <c r="B47" s="238" t="s">
        <v>143</v>
      </c>
      <c r="C47" s="27">
        <v>310</v>
      </c>
      <c r="D47" s="15" t="s">
        <v>17</v>
      </c>
      <c r="E47" s="188">
        <f>E82+E115+E148+E181</f>
        <v>513.2</v>
      </c>
      <c r="F47" s="188">
        <f>F82+F115+F148+F181</f>
        <v>470.67</v>
      </c>
      <c r="G47" s="183">
        <f>F47/E47*100</f>
        <v>91.71278254091972</v>
      </c>
      <c r="H47" s="241"/>
      <c r="I47" s="241"/>
    </row>
    <row r="48" spans="2:7" s="40" customFormat="1" ht="18.75" customHeight="1">
      <c r="B48" s="238" t="s">
        <v>144</v>
      </c>
      <c r="C48" s="27">
        <v>320</v>
      </c>
      <c r="D48" s="15" t="s">
        <v>17</v>
      </c>
      <c r="E48" s="188"/>
      <c r="F48" s="188"/>
      <c r="G48" s="183"/>
    </row>
    <row r="49" spans="2:7" s="40" customFormat="1" ht="18.75" customHeight="1">
      <c r="B49" s="238" t="s">
        <v>369</v>
      </c>
      <c r="C49" s="27">
        <v>330</v>
      </c>
      <c r="D49" s="15" t="s">
        <v>17</v>
      </c>
      <c r="E49" s="188"/>
      <c r="F49" s="188"/>
      <c r="G49" s="183"/>
    </row>
    <row r="50" spans="2:7" s="40" customFormat="1" ht="18.75" customHeight="1">
      <c r="B50" s="238" t="s">
        <v>146</v>
      </c>
      <c r="C50" s="27">
        <v>340</v>
      </c>
      <c r="D50" s="15" t="s">
        <v>17</v>
      </c>
      <c r="E50" s="188">
        <f>E85+E118+E151+E184</f>
        <v>24797.179999999993</v>
      </c>
      <c r="F50" s="188">
        <f>F85+F118+F151+F184</f>
        <v>13223.310000000001</v>
      </c>
      <c r="G50" s="183">
        <f>F50/E50*100</f>
        <v>53.32586205366903</v>
      </c>
    </row>
    <row r="51" spans="2:7" s="40" customFormat="1" ht="18.75" customHeight="1">
      <c r="B51" s="236" t="s">
        <v>147</v>
      </c>
      <c r="C51" s="328">
        <v>500</v>
      </c>
      <c r="D51" s="334" t="s">
        <v>17</v>
      </c>
      <c r="E51" s="353"/>
      <c r="F51" s="353"/>
      <c r="G51" s="358"/>
    </row>
    <row r="52" spans="2:7" s="40" customFormat="1" ht="13.5" customHeight="1">
      <c r="B52" s="237" t="s">
        <v>83</v>
      </c>
      <c r="C52" s="329"/>
      <c r="D52" s="336"/>
      <c r="E52" s="354"/>
      <c r="F52" s="354"/>
      <c r="G52" s="359"/>
    </row>
    <row r="53" spans="2:7" s="40" customFormat="1" ht="28.5" customHeight="1">
      <c r="B53" s="238" t="s">
        <v>148</v>
      </c>
      <c r="C53" s="27">
        <v>520</v>
      </c>
      <c r="D53" s="15" t="s">
        <v>17</v>
      </c>
      <c r="E53" s="188"/>
      <c r="F53" s="188"/>
      <c r="G53" s="183"/>
    </row>
    <row r="54" spans="2:7" s="40" customFormat="1" ht="18.75" customHeight="1">
      <c r="B54" s="238" t="s">
        <v>149</v>
      </c>
      <c r="C54" s="27">
        <v>530</v>
      </c>
      <c r="D54" s="15" t="s">
        <v>17</v>
      </c>
      <c r="E54" s="188"/>
      <c r="F54" s="188"/>
      <c r="G54" s="183"/>
    </row>
    <row r="55" spans="1:58" s="77" customFormat="1" ht="18.75" customHeight="1">
      <c r="A55" s="360" t="s">
        <v>326</v>
      </c>
      <c r="B55" s="116" t="s">
        <v>224</v>
      </c>
      <c r="C55" s="378"/>
      <c r="D55" s="347" t="s">
        <v>17</v>
      </c>
      <c r="E55" s="380">
        <f>E57+E63+E75+E79+E80</f>
        <v>133699.24</v>
      </c>
      <c r="F55" s="380">
        <f>F57+F63+F75+F79+F80</f>
        <v>101012.45000000001</v>
      </c>
      <c r="G55" s="382">
        <f>F55/E55*100</f>
        <v>75.55200014599934</v>
      </c>
      <c r="H55" s="40"/>
      <c r="I55" s="185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7" s="40" customFormat="1" ht="13.5" customHeight="1">
      <c r="A56" s="361"/>
      <c r="B56" s="115" t="s">
        <v>49</v>
      </c>
      <c r="C56" s="379"/>
      <c r="D56" s="348"/>
      <c r="E56" s="381"/>
      <c r="F56" s="381"/>
      <c r="G56" s="383"/>
    </row>
    <row r="57" spans="2:7" s="40" customFormat="1" ht="28.5" customHeight="1">
      <c r="B57" s="236" t="s">
        <v>125</v>
      </c>
      <c r="C57" s="328">
        <v>210</v>
      </c>
      <c r="D57" s="334" t="s">
        <v>17</v>
      </c>
      <c r="E57" s="353">
        <f>E59+E60+E61+E62</f>
        <v>94705.20999999999</v>
      </c>
      <c r="F57" s="353">
        <f>F59+F60+F61+F62</f>
        <v>77284.94</v>
      </c>
      <c r="G57" s="382">
        <f>F57/E57*100</f>
        <v>81.60579549952955</v>
      </c>
    </row>
    <row r="58" spans="2:7" s="40" customFormat="1" ht="12.75" customHeight="1">
      <c r="B58" s="237" t="s">
        <v>83</v>
      </c>
      <c r="C58" s="329"/>
      <c r="D58" s="336"/>
      <c r="E58" s="354"/>
      <c r="F58" s="354"/>
      <c r="G58" s="383"/>
    </row>
    <row r="59" spans="1:7" s="40" customFormat="1" ht="18.75" customHeight="1">
      <c r="A59" s="238"/>
      <c r="B59" s="238" t="s">
        <v>126</v>
      </c>
      <c r="C59" s="27">
        <v>211</v>
      </c>
      <c r="D59" s="15" t="s">
        <v>17</v>
      </c>
      <c r="E59" s="188">
        <v>72588.01</v>
      </c>
      <c r="F59" s="188">
        <v>59215.19</v>
      </c>
      <c r="G59" s="215">
        <f>F59/E59*100</f>
        <v>81.57709517040074</v>
      </c>
    </row>
    <row r="60" spans="2:7" s="40" customFormat="1" ht="18.75" customHeight="1">
      <c r="B60" s="238" t="s">
        <v>127</v>
      </c>
      <c r="C60" s="27">
        <v>212</v>
      </c>
      <c r="D60" s="15" t="s">
        <v>17</v>
      </c>
      <c r="E60" s="188"/>
      <c r="F60" s="188"/>
      <c r="G60" s="183"/>
    </row>
    <row r="61" spans="2:7" s="40" customFormat="1" ht="6" customHeight="1">
      <c r="B61" s="238"/>
      <c r="C61" s="27"/>
      <c r="D61" s="15"/>
      <c r="E61" s="188"/>
      <c r="F61" s="188"/>
      <c r="G61" s="215"/>
    </row>
    <row r="62" spans="2:7" s="40" customFormat="1" ht="18.75" customHeight="1">
      <c r="B62" s="238" t="s">
        <v>128</v>
      </c>
      <c r="C62" s="27">
        <v>213</v>
      </c>
      <c r="D62" s="15" t="s">
        <v>17</v>
      </c>
      <c r="E62" s="188">
        <v>22117.2</v>
      </c>
      <c r="F62" s="188">
        <v>18069.75</v>
      </c>
      <c r="G62" s="215">
        <f>F62/E62*100</f>
        <v>81.69998914871684</v>
      </c>
    </row>
    <row r="63" spans="2:7" s="40" customFormat="1" ht="18.75" customHeight="1">
      <c r="B63" s="236" t="s">
        <v>129</v>
      </c>
      <c r="C63" s="328">
        <v>220</v>
      </c>
      <c r="D63" s="334" t="s">
        <v>17</v>
      </c>
      <c r="E63" s="353">
        <f>E65+E66+E67+E68+E69+E70+E71</f>
        <v>13618.969999999998</v>
      </c>
      <c r="F63" s="353">
        <f>F65+F66+F67+F68+F69+F70+F71</f>
        <v>9716.850000000002</v>
      </c>
      <c r="G63" s="376">
        <f>F63/E63*100</f>
        <v>71.34790663317419</v>
      </c>
    </row>
    <row r="64" spans="2:7" s="40" customFormat="1" ht="14.25" customHeight="1">
      <c r="B64" s="237" t="s">
        <v>83</v>
      </c>
      <c r="C64" s="329"/>
      <c r="D64" s="336"/>
      <c r="E64" s="354"/>
      <c r="F64" s="354"/>
      <c r="G64" s="377"/>
    </row>
    <row r="65" spans="2:7" s="40" customFormat="1" ht="18.75" customHeight="1">
      <c r="B65" s="239" t="s">
        <v>130</v>
      </c>
      <c r="C65" s="27">
        <v>221</v>
      </c>
      <c r="D65" s="15" t="s">
        <v>17</v>
      </c>
      <c r="E65" s="188">
        <v>223.38</v>
      </c>
      <c r="F65" s="188">
        <v>223.38</v>
      </c>
      <c r="G65" s="215">
        <f aca="true" t="shared" si="1" ref="G65:G71">F65/E65*100</f>
        <v>100</v>
      </c>
    </row>
    <row r="66" spans="2:7" s="40" customFormat="1" ht="18.75" customHeight="1">
      <c r="B66" s="238" t="s">
        <v>131</v>
      </c>
      <c r="C66" s="27">
        <v>222</v>
      </c>
      <c r="D66" s="15" t="s">
        <v>17</v>
      </c>
      <c r="E66" s="188">
        <v>1095</v>
      </c>
      <c r="F66" s="188">
        <v>973.24</v>
      </c>
      <c r="G66" s="215">
        <f t="shared" si="1"/>
        <v>88.88036529680366</v>
      </c>
    </row>
    <row r="67" spans="2:7" s="40" customFormat="1" ht="18.75" customHeight="1">
      <c r="B67" s="238" t="s">
        <v>132</v>
      </c>
      <c r="C67" s="27">
        <v>223</v>
      </c>
      <c r="D67" s="15" t="s">
        <v>17</v>
      </c>
      <c r="E67" s="188">
        <v>7058.4</v>
      </c>
      <c r="F67" s="188">
        <v>3909.31</v>
      </c>
      <c r="G67" s="215">
        <f t="shared" si="1"/>
        <v>55.385214779553436</v>
      </c>
    </row>
    <row r="68" spans="2:7" s="40" customFormat="1" ht="18.75" customHeight="1">
      <c r="B68" s="238" t="s">
        <v>133</v>
      </c>
      <c r="C68" s="27">
        <v>224</v>
      </c>
      <c r="D68" s="15" t="s">
        <v>17</v>
      </c>
      <c r="E68" s="188"/>
      <c r="F68" s="188"/>
      <c r="G68" s="215"/>
    </row>
    <row r="69" spans="2:7" s="40" customFormat="1" ht="18.75" customHeight="1">
      <c r="B69" s="238" t="s">
        <v>134</v>
      </c>
      <c r="C69" s="27">
        <v>225</v>
      </c>
      <c r="D69" s="15" t="s">
        <v>17</v>
      </c>
      <c r="E69" s="188">
        <v>3008.15</v>
      </c>
      <c r="F69" s="188">
        <v>2443.1</v>
      </c>
      <c r="G69" s="215">
        <f t="shared" si="1"/>
        <v>81.21602978574872</v>
      </c>
    </row>
    <row r="70" spans="1:9" s="40" customFormat="1" ht="18.75" customHeight="1">
      <c r="A70" s="238"/>
      <c r="B70" s="238" t="s">
        <v>135</v>
      </c>
      <c r="C70" s="27">
        <v>226</v>
      </c>
      <c r="D70" s="15" t="s">
        <v>17</v>
      </c>
      <c r="E70" s="188">
        <v>2180.38</v>
      </c>
      <c r="F70" s="188">
        <v>2145.12</v>
      </c>
      <c r="G70" s="215">
        <f t="shared" si="1"/>
        <v>98.38285069575026</v>
      </c>
      <c r="I70" s="241"/>
    </row>
    <row r="71" spans="2:7" s="40" customFormat="1" ht="18.75" customHeight="1">
      <c r="B71" s="238" t="s">
        <v>433</v>
      </c>
      <c r="C71" s="223">
        <v>227</v>
      </c>
      <c r="D71" s="15" t="s">
        <v>17</v>
      </c>
      <c r="E71" s="225">
        <v>53.66</v>
      </c>
      <c r="F71" s="225">
        <v>22.7</v>
      </c>
      <c r="G71" s="215">
        <f t="shared" si="1"/>
        <v>42.303391725680214</v>
      </c>
    </row>
    <row r="72" spans="2:7" s="40" customFormat="1" ht="18.75" customHeight="1">
      <c r="B72" s="236" t="s">
        <v>136</v>
      </c>
      <c r="C72" s="328">
        <v>240</v>
      </c>
      <c r="D72" s="334" t="s">
        <v>17</v>
      </c>
      <c r="E72" s="353"/>
      <c r="F72" s="353"/>
      <c r="G72" s="376"/>
    </row>
    <row r="73" spans="2:7" s="40" customFormat="1" ht="12" customHeight="1">
      <c r="B73" s="237" t="s">
        <v>83</v>
      </c>
      <c r="C73" s="329"/>
      <c r="D73" s="336"/>
      <c r="E73" s="354"/>
      <c r="F73" s="354"/>
      <c r="G73" s="377"/>
    </row>
    <row r="74" spans="2:7" s="40" customFormat="1" ht="32.25" customHeight="1">
      <c r="B74" s="238" t="s">
        <v>137</v>
      </c>
      <c r="C74" s="27">
        <v>241</v>
      </c>
      <c r="D74" s="15" t="s">
        <v>17</v>
      </c>
      <c r="E74" s="188"/>
      <c r="F74" s="188"/>
      <c r="G74" s="215"/>
    </row>
    <row r="75" spans="2:7" s="40" customFormat="1" ht="18.75" customHeight="1">
      <c r="B75" s="236" t="s">
        <v>138</v>
      </c>
      <c r="C75" s="328">
        <v>260</v>
      </c>
      <c r="D75" s="334" t="s">
        <v>17</v>
      </c>
      <c r="E75" s="388">
        <f>E78</f>
        <v>649.67</v>
      </c>
      <c r="F75" s="388">
        <f>F78</f>
        <v>649.3</v>
      </c>
      <c r="G75" s="390">
        <f>F75/E75*100</f>
        <v>99.94304800898918</v>
      </c>
    </row>
    <row r="76" spans="2:7" s="40" customFormat="1" ht="12.75" customHeight="1">
      <c r="B76" s="237" t="s">
        <v>83</v>
      </c>
      <c r="C76" s="329"/>
      <c r="D76" s="336"/>
      <c r="E76" s="389"/>
      <c r="F76" s="389"/>
      <c r="G76" s="391"/>
    </row>
    <row r="77" spans="2:7" s="40" customFormat="1" ht="18.75" customHeight="1">
      <c r="B77" s="238" t="s">
        <v>139</v>
      </c>
      <c r="C77" s="27">
        <v>262</v>
      </c>
      <c r="D77" s="15" t="s">
        <v>17</v>
      </c>
      <c r="E77" s="188"/>
      <c r="F77" s="188"/>
      <c r="G77" s="215"/>
    </row>
    <row r="78" spans="2:7" s="40" customFormat="1" ht="30.75" customHeight="1">
      <c r="B78" s="247" t="s">
        <v>434</v>
      </c>
      <c r="C78" s="248">
        <v>266</v>
      </c>
      <c r="D78" s="249" t="s">
        <v>17</v>
      </c>
      <c r="E78" s="245">
        <f>647.5+2.17</f>
        <v>649.67</v>
      </c>
      <c r="F78" s="245">
        <f>647.5+1.8</f>
        <v>649.3</v>
      </c>
      <c r="G78" s="251">
        <f>F78/E78*100</f>
        <v>99.94304800898918</v>
      </c>
    </row>
    <row r="79" spans="2:7" s="40" customFormat="1" ht="18.75" customHeight="1">
      <c r="B79" s="238" t="s">
        <v>141</v>
      </c>
      <c r="C79" s="27">
        <v>290</v>
      </c>
      <c r="D79" s="15" t="s">
        <v>17</v>
      </c>
      <c r="E79" s="188">
        <v>177.59</v>
      </c>
      <c r="F79" s="188">
        <v>177.59</v>
      </c>
      <c r="G79" s="215">
        <f>F79/E79*100</f>
        <v>100</v>
      </c>
    </row>
    <row r="80" spans="2:7" s="40" customFormat="1" ht="18.75" customHeight="1">
      <c r="B80" s="236" t="s">
        <v>142</v>
      </c>
      <c r="C80" s="328">
        <v>300</v>
      </c>
      <c r="D80" s="334" t="s">
        <v>17</v>
      </c>
      <c r="E80" s="353">
        <f>E82+E85</f>
        <v>24547.799999999992</v>
      </c>
      <c r="F80" s="353">
        <f>F82+F85</f>
        <v>13183.77</v>
      </c>
      <c r="G80" s="376">
        <f>F80/E80*100</f>
        <v>53.70652359885612</v>
      </c>
    </row>
    <row r="81" spans="2:7" s="40" customFormat="1" ht="12" customHeight="1">
      <c r="B81" s="237" t="s">
        <v>83</v>
      </c>
      <c r="C81" s="329"/>
      <c r="D81" s="336"/>
      <c r="E81" s="354"/>
      <c r="F81" s="354"/>
      <c r="G81" s="377"/>
    </row>
    <row r="82" spans="2:7" s="40" customFormat="1" ht="18.75" customHeight="1">
      <c r="B82" s="238" t="s">
        <v>143</v>
      </c>
      <c r="C82" s="27">
        <v>310</v>
      </c>
      <c r="D82" s="15" t="s">
        <v>17</v>
      </c>
      <c r="E82" s="188"/>
      <c r="F82" s="188"/>
      <c r="G82" s="215"/>
    </row>
    <row r="83" spans="2:7" s="40" customFormat="1" ht="18.75" customHeight="1">
      <c r="B83" s="238" t="s">
        <v>144</v>
      </c>
      <c r="C83" s="27">
        <v>320</v>
      </c>
      <c r="D83" s="15" t="s">
        <v>17</v>
      </c>
      <c r="E83" s="188"/>
      <c r="F83" s="188"/>
      <c r="G83" s="215"/>
    </row>
    <row r="84" spans="2:7" s="40" customFormat="1" ht="18.75" customHeight="1">
      <c r="B84" s="238" t="s">
        <v>145</v>
      </c>
      <c r="C84" s="27">
        <v>330</v>
      </c>
      <c r="D84" s="15" t="s">
        <v>17</v>
      </c>
      <c r="E84" s="188"/>
      <c r="F84" s="188"/>
      <c r="G84" s="215"/>
    </row>
    <row r="85" spans="2:9" s="40" customFormat="1" ht="18.75" customHeight="1">
      <c r="B85" s="238" t="s">
        <v>146</v>
      </c>
      <c r="C85" s="27">
        <v>340</v>
      </c>
      <c r="D85" s="15" t="s">
        <v>17</v>
      </c>
      <c r="E85" s="40">
        <f>16835.87+4326.76+82.89+382.62+1913.01+499.19+507.46</f>
        <v>24547.799999999992</v>
      </c>
      <c r="F85" s="188">
        <v>13183.77</v>
      </c>
      <c r="G85" s="215">
        <f>F85/E85*100</f>
        <v>53.70652359885612</v>
      </c>
      <c r="I85" s="241"/>
    </row>
    <row r="86" spans="2:7" s="40" customFormat="1" ht="18.75" customHeight="1">
      <c r="B86" s="236" t="s">
        <v>147</v>
      </c>
      <c r="C86" s="328">
        <v>500</v>
      </c>
      <c r="D86" s="334" t="s">
        <v>17</v>
      </c>
      <c r="E86" s="353"/>
      <c r="F86" s="353"/>
      <c r="G86" s="376"/>
    </row>
    <row r="87" spans="2:7" s="40" customFormat="1" ht="11.25" customHeight="1">
      <c r="B87" s="237" t="s">
        <v>83</v>
      </c>
      <c r="C87" s="329"/>
      <c r="D87" s="336"/>
      <c r="E87" s="354"/>
      <c r="F87" s="354"/>
      <c r="G87" s="377"/>
    </row>
    <row r="88" spans="2:7" s="40" customFormat="1" ht="28.5" customHeight="1">
      <c r="B88" s="238" t="s">
        <v>148</v>
      </c>
      <c r="C88" s="27">
        <v>520</v>
      </c>
      <c r="D88" s="15" t="s">
        <v>17</v>
      </c>
      <c r="E88" s="188"/>
      <c r="F88" s="188"/>
      <c r="G88" s="215"/>
    </row>
    <row r="89" spans="2:7" s="40" customFormat="1" ht="18.75" customHeight="1">
      <c r="B89" s="238" t="s">
        <v>149</v>
      </c>
      <c r="C89" s="27">
        <v>530</v>
      </c>
      <c r="D89" s="15" t="s">
        <v>17</v>
      </c>
      <c r="E89" s="188"/>
      <c r="F89" s="188"/>
      <c r="G89" s="215"/>
    </row>
    <row r="90" spans="1:44" s="77" customFormat="1" ht="18.75" customHeight="1">
      <c r="A90" s="360" t="s">
        <v>327</v>
      </c>
      <c r="B90" s="116" t="s">
        <v>472</v>
      </c>
      <c r="C90" s="378"/>
      <c r="D90" s="347" t="s">
        <v>17</v>
      </c>
      <c r="E90" s="380"/>
      <c r="F90" s="380"/>
      <c r="G90" s="376"/>
      <c r="H90" s="40"/>
      <c r="I90" s="185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7" s="40" customFormat="1" ht="12" customHeight="1">
      <c r="A91" s="361"/>
      <c r="B91" s="115" t="s">
        <v>49</v>
      </c>
      <c r="C91" s="379"/>
      <c r="D91" s="348"/>
      <c r="E91" s="381"/>
      <c r="F91" s="381"/>
      <c r="G91" s="377"/>
    </row>
    <row r="92" spans="2:7" s="40" customFormat="1" ht="18.75" customHeight="1">
      <c r="B92" s="236" t="s">
        <v>125</v>
      </c>
      <c r="C92" s="223">
        <v>210</v>
      </c>
      <c r="D92" s="224" t="s">
        <v>17</v>
      </c>
      <c r="E92" s="242"/>
      <c r="F92" s="242"/>
      <c r="G92" s="215"/>
    </row>
    <row r="93" spans="2:7" s="40" customFormat="1" ht="13.5" customHeight="1">
      <c r="B93" s="237" t="s">
        <v>83</v>
      </c>
      <c r="C93" s="229"/>
      <c r="D93" s="228"/>
      <c r="E93" s="243"/>
      <c r="F93" s="243"/>
      <c r="G93" s="215"/>
    </row>
    <row r="94" spans="2:7" s="40" customFormat="1" ht="18.75" customHeight="1">
      <c r="B94" s="238" t="s">
        <v>126</v>
      </c>
      <c r="C94" s="27">
        <v>211</v>
      </c>
      <c r="D94" s="15" t="s">
        <v>17</v>
      </c>
      <c r="E94" s="188"/>
      <c r="F94" s="188"/>
      <c r="G94" s="215"/>
    </row>
    <row r="95" spans="2:7" s="40" customFormat="1" ht="18.75" customHeight="1">
      <c r="B95" s="238" t="s">
        <v>127</v>
      </c>
      <c r="C95" s="27">
        <v>212</v>
      </c>
      <c r="D95" s="15" t="s">
        <v>17</v>
      </c>
      <c r="E95" s="188"/>
      <c r="F95" s="188"/>
      <c r="G95" s="215"/>
    </row>
    <row r="96" spans="2:7" s="41" customFormat="1" ht="25.5" customHeight="1">
      <c r="B96" s="238" t="s">
        <v>128</v>
      </c>
      <c r="C96" s="27">
        <v>213</v>
      </c>
      <c r="D96" s="15" t="s">
        <v>17</v>
      </c>
      <c r="E96" s="188"/>
      <c r="F96" s="188"/>
      <c r="G96" s="215"/>
    </row>
    <row r="97" spans="2:7" s="40" customFormat="1" ht="18.75" customHeight="1">
      <c r="B97" s="236" t="s">
        <v>129</v>
      </c>
      <c r="C97" s="328">
        <v>220</v>
      </c>
      <c r="D97" s="334" t="s">
        <v>17</v>
      </c>
      <c r="E97" s="353"/>
      <c r="F97" s="353"/>
      <c r="G97" s="376"/>
    </row>
    <row r="98" spans="2:7" s="87" customFormat="1" ht="12.75" customHeight="1">
      <c r="B98" s="237" t="s">
        <v>83</v>
      </c>
      <c r="C98" s="329"/>
      <c r="D98" s="336"/>
      <c r="E98" s="354"/>
      <c r="F98" s="354"/>
      <c r="G98" s="377"/>
    </row>
    <row r="99" spans="2:7" s="32" customFormat="1" ht="18.75" customHeight="1">
      <c r="B99" s="238" t="s">
        <v>130</v>
      </c>
      <c r="C99" s="27">
        <v>221</v>
      </c>
      <c r="D99" s="15" t="s">
        <v>17</v>
      </c>
      <c r="E99" s="188"/>
      <c r="F99" s="188"/>
      <c r="G99" s="215"/>
    </row>
    <row r="100" spans="2:7" s="32" customFormat="1" ht="18.75" customHeight="1">
      <c r="B100" s="238" t="s">
        <v>131</v>
      </c>
      <c r="C100" s="27">
        <v>222</v>
      </c>
      <c r="D100" s="15" t="s">
        <v>17</v>
      </c>
      <c r="E100" s="188"/>
      <c r="F100" s="188"/>
      <c r="G100" s="215"/>
    </row>
    <row r="101" spans="2:7" ht="18.75" customHeight="1">
      <c r="B101" s="238" t="s">
        <v>132</v>
      </c>
      <c r="C101" s="27">
        <v>223</v>
      </c>
      <c r="D101" s="15" t="s">
        <v>17</v>
      </c>
      <c r="E101" s="188"/>
      <c r="F101" s="188"/>
      <c r="G101" s="215"/>
    </row>
    <row r="102" spans="2:7" ht="18.75" customHeight="1">
      <c r="B102" s="238" t="s">
        <v>133</v>
      </c>
      <c r="C102" s="27">
        <v>224</v>
      </c>
      <c r="D102" s="15" t="s">
        <v>17</v>
      </c>
      <c r="E102" s="188"/>
      <c r="F102" s="188"/>
      <c r="G102" s="215"/>
    </row>
    <row r="103" spans="2:15" s="31" customFormat="1" ht="18.75" customHeight="1">
      <c r="B103" s="238" t="s">
        <v>134</v>
      </c>
      <c r="C103" s="27">
        <v>225</v>
      </c>
      <c r="D103" s="15" t="s">
        <v>17</v>
      </c>
      <c r="E103" s="188"/>
      <c r="F103" s="188"/>
      <c r="G103" s="215"/>
      <c r="H103" s="10"/>
      <c r="I103" s="10"/>
      <c r="J103" s="10"/>
      <c r="K103" s="10"/>
      <c r="L103" s="10"/>
      <c r="M103" s="10"/>
      <c r="N103" s="10"/>
      <c r="O103" s="10"/>
    </row>
    <row r="104" spans="2:15" s="31" customFormat="1" ht="18.75" customHeight="1">
      <c r="B104" s="238" t="s">
        <v>135</v>
      </c>
      <c r="C104" s="27">
        <v>226</v>
      </c>
      <c r="D104" s="15" t="s">
        <v>17</v>
      </c>
      <c r="E104" s="188"/>
      <c r="F104" s="188"/>
      <c r="G104" s="215"/>
      <c r="H104" s="10"/>
      <c r="I104" s="10"/>
      <c r="J104" s="10"/>
      <c r="K104" s="10"/>
      <c r="L104" s="10"/>
      <c r="M104" s="10"/>
      <c r="N104" s="10"/>
      <c r="O104" s="10"/>
    </row>
    <row r="105" spans="2:7" ht="18.75" customHeight="1">
      <c r="B105" s="236" t="s">
        <v>136</v>
      </c>
      <c r="C105" s="328">
        <v>240</v>
      </c>
      <c r="D105" s="334" t="s">
        <v>17</v>
      </c>
      <c r="E105" s="353"/>
      <c r="F105" s="353"/>
      <c r="G105" s="376"/>
    </row>
    <row r="106" spans="2:7" ht="12" customHeight="1">
      <c r="B106" s="237" t="s">
        <v>83</v>
      </c>
      <c r="C106" s="329"/>
      <c r="D106" s="336"/>
      <c r="E106" s="354"/>
      <c r="F106" s="354"/>
      <c r="G106" s="377"/>
    </row>
    <row r="107" spans="2:7" ht="18.75" customHeight="1">
      <c r="B107" s="238" t="s">
        <v>137</v>
      </c>
      <c r="C107" s="27">
        <v>241</v>
      </c>
      <c r="D107" s="15" t="s">
        <v>17</v>
      </c>
      <c r="E107" s="188"/>
      <c r="F107" s="188"/>
      <c r="G107" s="215"/>
    </row>
    <row r="108" spans="2:7" ht="18.75" customHeight="1">
      <c r="B108" s="236" t="s">
        <v>138</v>
      </c>
      <c r="C108" s="328">
        <v>260</v>
      </c>
      <c r="D108" s="334" t="s">
        <v>17</v>
      </c>
      <c r="E108" s="353"/>
      <c r="F108" s="353"/>
      <c r="G108" s="376"/>
    </row>
    <row r="109" spans="2:7" ht="14.25" customHeight="1">
      <c r="B109" s="237" t="s">
        <v>83</v>
      </c>
      <c r="C109" s="329"/>
      <c r="D109" s="336"/>
      <c r="E109" s="354"/>
      <c r="F109" s="354"/>
      <c r="G109" s="377"/>
    </row>
    <row r="110" spans="2:7" ht="18.75" customHeight="1">
      <c r="B110" s="238" t="s">
        <v>139</v>
      </c>
      <c r="C110" s="27">
        <v>262</v>
      </c>
      <c r="D110" s="15" t="s">
        <v>17</v>
      </c>
      <c r="E110" s="188"/>
      <c r="F110" s="188"/>
      <c r="G110" s="215"/>
    </row>
    <row r="111" spans="2:7" ht="18.75" customHeight="1">
      <c r="B111" s="238" t="s">
        <v>140</v>
      </c>
      <c r="C111" s="27">
        <v>263</v>
      </c>
      <c r="D111" s="15" t="s">
        <v>17</v>
      </c>
      <c r="E111" s="188"/>
      <c r="F111" s="188"/>
      <c r="G111" s="215"/>
    </row>
    <row r="112" spans="2:7" s="75" customFormat="1" ht="18.75" customHeight="1">
      <c r="B112" s="238" t="s">
        <v>141</v>
      </c>
      <c r="C112" s="27">
        <v>290</v>
      </c>
      <c r="D112" s="15" t="s">
        <v>17</v>
      </c>
      <c r="E112" s="188"/>
      <c r="F112" s="188"/>
      <c r="G112" s="215"/>
    </row>
    <row r="113" spans="2:7" s="75" customFormat="1" ht="18.75" customHeight="1">
      <c r="B113" s="236" t="s">
        <v>142</v>
      </c>
      <c r="C113" s="328">
        <v>300</v>
      </c>
      <c r="D113" s="334" t="s">
        <v>17</v>
      </c>
      <c r="E113" s="353"/>
      <c r="F113" s="353"/>
      <c r="G113" s="386"/>
    </row>
    <row r="114" spans="2:7" s="74" customFormat="1" ht="13.5" customHeight="1">
      <c r="B114" s="237" t="s">
        <v>83</v>
      </c>
      <c r="C114" s="329"/>
      <c r="D114" s="336"/>
      <c r="E114" s="354"/>
      <c r="F114" s="354"/>
      <c r="G114" s="387"/>
    </row>
    <row r="115" spans="2:7" s="75" customFormat="1" ht="15.75" customHeight="1">
      <c r="B115" s="238" t="s">
        <v>143</v>
      </c>
      <c r="C115" s="27">
        <v>310</v>
      </c>
      <c r="D115" s="15" t="s">
        <v>17</v>
      </c>
      <c r="E115" s="188"/>
      <c r="F115" s="188"/>
      <c r="G115" s="227"/>
    </row>
    <row r="116" spans="2:7" s="75" customFormat="1" ht="15.75" customHeight="1">
      <c r="B116" s="238" t="s">
        <v>144</v>
      </c>
      <c r="C116" s="27">
        <v>320</v>
      </c>
      <c r="D116" s="15" t="s">
        <v>17</v>
      </c>
      <c r="E116" s="188"/>
      <c r="F116" s="188"/>
      <c r="G116" s="222"/>
    </row>
    <row r="117" spans="2:7" s="75" customFormat="1" ht="18.75" customHeight="1">
      <c r="B117" s="238" t="s">
        <v>145</v>
      </c>
      <c r="C117" s="27">
        <v>330</v>
      </c>
      <c r="D117" s="15" t="s">
        <v>17</v>
      </c>
      <c r="E117" s="188"/>
      <c r="F117" s="188"/>
      <c r="G117" s="215"/>
    </row>
    <row r="118" spans="2:7" s="75" customFormat="1" ht="18.75" customHeight="1">
      <c r="B118" s="238" t="s">
        <v>146</v>
      </c>
      <c r="C118" s="27">
        <v>340</v>
      </c>
      <c r="D118" s="15" t="s">
        <v>17</v>
      </c>
      <c r="E118" s="188"/>
      <c r="F118" s="188"/>
      <c r="G118" s="215"/>
    </row>
    <row r="119" spans="2:7" s="75" customFormat="1" ht="18.75" customHeight="1">
      <c r="B119" s="236" t="s">
        <v>147</v>
      </c>
      <c r="C119" s="328">
        <v>500</v>
      </c>
      <c r="D119" s="334" t="s">
        <v>17</v>
      </c>
      <c r="E119" s="353"/>
      <c r="F119" s="353"/>
      <c r="G119" s="376"/>
    </row>
    <row r="120" spans="2:7" ht="13.5" customHeight="1">
      <c r="B120" s="237" t="s">
        <v>83</v>
      </c>
      <c r="C120" s="329"/>
      <c r="D120" s="336"/>
      <c r="E120" s="354"/>
      <c r="F120" s="354"/>
      <c r="G120" s="377"/>
    </row>
    <row r="121" spans="2:7" ht="18.75" customHeight="1">
      <c r="B121" s="238" t="s">
        <v>148</v>
      </c>
      <c r="C121" s="27">
        <v>520</v>
      </c>
      <c r="D121" s="15" t="s">
        <v>17</v>
      </c>
      <c r="E121" s="188"/>
      <c r="F121" s="188"/>
      <c r="G121" s="215"/>
    </row>
    <row r="122" spans="2:7" s="32" customFormat="1" ht="18.75" customHeight="1">
      <c r="B122" s="238" t="s">
        <v>149</v>
      </c>
      <c r="C122" s="27">
        <v>530</v>
      </c>
      <c r="D122" s="15" t="s">
        <v>17</v>
      </c>
      <c r="E122" s="188"/>
      <c r="F122" s="188"/>
      <c r="G122" s="215"/>
    </row>
    <row r="123" spans="1:7" s="37" customFormat="1" ht="18.75" customHeight="1">
      <c r="A123" s="360" t="s">
        <v>328</v>
      </c>
      <c r="B123" s="116" t="s">
        <v>407</v>
      </c>
      <c r="C123" s="378"/>
      <c r="D123" s="347" t="s">
        <v>17</v>
      </c>
      <c r="E123" s="380"/>
      <c r="F123" s="380"/>
      <c r="G123" s="382"/>
    </row>
    <row r="124" spans="1:7" s="40" customFormat="1" ht="15.75" customHeight="1">
      <c r="A124" s="361"/>
      <c r="B124" s="115" t="s">
        <v>49</v>
      </c>
      <c r="C124" s="379"/>
      <c r="D124" s="348"/>
      <c r="E124" s="381"/>
      <c r="F124" s="381"/>
      <c r="G124" s="383"/>
    </row>
    <row r="125" spans="2:7" s="40" customFormat="1" ht="18.75" customHeight="1">
      <c r="B125" s="236" t="s">
        <v>125</v>
      </c>
      <c r="C125" s="328">
        <v>210</v>
      </c>
      <c r="D125" s="334" t="s">
        <v>17</v>
      </c>
      <c r="E125" s="353"/>
      <c r="F125" s="353"/>
      <c r="G125" s="376"/>
    </row>
    <row r="126" spans="2:7" s="40" customFormat="1" ht="12.75" customHeight="1">
      <c r="B126" s="237" t="s">
        <v>83</v>
      </c>
      <c r="C126" s="329"/>
      <c r="D126" s="336"/>
      <c r="E126" s="354"/>
      <c r="F126" s="354"/>
      <c r="G126" s="377"/>
    </row>
    <row r="127" spans="2:7" s="40" customFormat="1" ht="18.75" customHeight="1">
      <c r="B127" s="238" t="s">
        <v>126</v>
      </c>
      <c r="C127" s="27">
        <v>211</v>
      </c>
      <c r="D127" s="15" t="s">
        <v>17</v>
      </c>
      <c r="E127" s="188"/>
      <c r="F127" s="188"/>
      <c r="G127" s="215"/>
    </row>
    <row r="128" spans="2:7" s="40" customFormat="1" ht="18.75" customHeight="1">
      <c r="B128" s="238" t="s">
        <v>127</v>
      </c>
      <c r="C128" s="27">
        <v>212</v>
      </c>
      <c r="D128" s="15" t="s">
        <v>17</v>
      </c>
      <c r="E128" s="188"/>
      <c r="F128" s="188"/>
      <c r="G128" s="215"/>
    </row>
    <row r="129" spans="2:7" s="41" customFormat="1" ht="25.5" customHeight="1">
      <c r="B129" s="238" t="s">
        <v>128</v>
      </c>
      <c r="C129" s="27">
        <v>213</v>
      </c>
      <c r="D129" s="15" t="s">
        <v>17</v>
      </c>
      <c r="E129" s="188"/>
      <c r="F129" s="188"/>
      <c r="G129" s="215"/>
    </row>
    <row r="130" spans="2:7" s="40" customFormat="1" ht="18.75" customHeight="1">
      <c r="B130" s="236" t="s">
        <v>129</v>
      </c>
      <c r="C130" s="328">
        <v>220</v>
      </c>
      <c r="D130" s="334" t="s">
        <v>17</v>
      </c>
      <c r="E130" s="353"/>
      <c r="F130" s="353"/>
      <c r="G130" s="376"/>
    </row>
    <row r="131" spans="2:7" s="87" customFormat="1" ht="12.75" customHeight="1">
      <c r="B131" s="237" t="s">
        <v>83</v>
      </c>
      <c r="C131" s="329"/>
      <c r="D131" s="336"/>
      <c r="E131" s="354"/>
      <c r="F131" s="354"/>
      <c r="G131" s="377"/>
    </row>
    <row r="132" spans="2:7" s="32" customFormat="1" ht="18.75" customHeight="1">
      <c r="B132" s="238" t="s">
        <v>130</v>
      </c>
      <c r="C132" s="27">
        <v>221</v>
      </c>
      <c r="D132" s="15" t="s">
        <v>17</v>
      </c>
      <c r="E132" s="188"/>
      <c r="F132" s="188"/>
      <c r="G132" s="215"/>
    </row>
    <row r="133" spans="2:7" s="32" customFormat="1" ht="18.75" customHeight="1">
      <c r="B133" s="238" t="s">
        <v>131</v>
      </c>
      <c r="C133" s="27">
        <v>222</v>
      </c>
      <c r="D133" s="15" t="s">
        <v>17</v>
      </c>
      <c r="E133" s="188"/>
      <c r="F133" s="188"/>
      <c r="G133" s="215"/>
    </row>
    <row r="134" spans="2:7" ht="18.75" customHeight="1">
      <c r="B134" s="238" t="s">
        <v>132</v>
      </c>
      <c r="C134" s="27">
        <v>223</v>
      </c>
      <c r="D134" s="15" t="s">
        <v>17</v>
      </c>
      <c r="E134" s="188"/>
      <c r="F134" s="188"/>
      <c r="G134" s="215"/>
    </row>
    <row r="135" spans="2:7" ht="18.75" customHeight="1">
      <c r="B135" s="238" t="s">
        <v>133</v>
      </c>
      <c r="C135" s="27">
        <v>224</v>
      </c>
      <c r="D135" s="15" t="s">
        <v>17</v>
      </c>
      <c r="E135" s="188"/>
      <c r="F135" s="188"/>
      <c r="G135" s="215"/>
    </row>
    <row r="136" spans="2:15" s="31" customFormat="1" ht="18.75" customHeight="1">
      <c r="B136" s="238" t="s">
        <v>134</v>
      </c>
      <c r="C136" s="27">
        <v>225</v>
      </c>
      <c r="D136" s="15" t="s">
        <v>17</v>
      </c>
      <c r="E136" s="188"/>
      <c r="F136" s="188"/>
      <c r="G136" s="215"/>
      <c r="H136" s="10"/>
      <c r="I136" s="10"/>
      <c r="J136" s="10"/>
      <c r="K136" s="10"/>
      <c r="L136" s="10"/>
      <c r="M136" s="10"/>
      <c r="N136" s="10"/>
      <c r="O136" s="10"/>
    </row>
    <row r="137" spans="2:15" s="31" customFormat="1" ht="18.75" customHeight="1">
      <c r="B137" s="238" t="s">
        <v>135</v>
      </c>
      <c r="C137" s="27">
        <v>226</v>
      </c>
      <c r="D137" s="15" t="s">
        <v>17</v>
      </c>
      <c r="E137" s="188"/>
      <c r="F137" s="188"/>
      <c r="G137" s="215"/>
      <c r="H137" s="10"/>
      <c r="I137" s="10"/>
      <c r="J137" s="10"/>
      <c r="K137" s="10"/>
      <c r="L137" s="10"/>
      <c r="M137" s="10"/>
      <c r="N137" s="10"/>
      <c r="O137" s="10"/>
    </row>
    <row r="138" spans="2:7" ht="18.75" customHeight="1">
      <c r="B138" s="236" t="s">
        <v>136</v>
      </c>
      <c r="C138" s="328">
        <v>240</v>
      </c>
      <c r="D138" s="334" t="s">
        <v>17</v>
      </c>
      <c r="E138" s="353"/>
      <c r="F138" s="353"/>
      <c r="G138" s="376"/>
    </row>
    <row r="139" spans="2:7" ht="13.5" customHeight="1">
      <c r="B139" s="237" t="s">
        <v>83</v>
      </c>
      <c r="C139" s="329"/>
      <c r="D139" s="336"/>
      <c r="E139" s="354"/>
      <c r="F139" s="354"/>
      <c r="G139" s="377"/>
    </row>
    <row r="140" spans="2:7" ht="18.75" customHeight="1">
      <c r="B140" s="238" t="s">
        <v>137</v>
      </c>
      <c r="C140" s="27">
        <v>241</v>
      </c>
      <c r="D140" s="15" t="s">
        <v>17</v>
      </c>
      <c r="E140" s="188"/>
      <c r="F140" s="188"/>
      <c r="G140" s="215"/>
    </row>
    <row r="141" spans="2:7" ht="18.75" customHeight="1">
      <c r="B141" s="236" t="s">
        <v>138</v>
      </c>
      <c r="C141" s="328">
        <v>260</v>
      </c>
      <c r="D141" s="334" t="s">
        <v>17</v>
      </c>
      <c r="E141" s="353"/>
      <c r="F141" s="353"/>
      <c r="G141" s="376"/>
    </row>
    <row r="142" spans="2:7" ht="12.75" customHeight="1">
      <c r="B142" s="237" t="s">
        <v>83</v>
      </c>
      <c r="C142" s="329"/>
      <c r="D142" s="336"/>
      <c r="E142" s="354"/>
      <c r="F142" s="354"/>
      <c r="G142" s="377"/>
    </row>
    <row r="143" spans="2:7" ht="18.75" customHeight="1">
      <c r="B143" s="238" t="s">
        <v>139</v>
      </c>
      <c r="C143" s="27">
        <v>262</v>
      </c>
      <c r="D143" s="15" t="s">
        <v>17</v>
      </c>
      <c r="E143" s="214"/>
      <c r="F143" s="214"/>
      <c r="G143" s="215"/>
    </row>
    <row r="144" spans="2:7" s="32" customFormat="1" ht="18.75" customHeight="1">
      <c r="B144" s="238" t="s">
        <v>140</v>
      </c>
      <c r="C144" s="27">
        <v>263</v>
      </c>
      <c r="D144" s="15" t="s">
        <v>17</v>
      </c>
      <c r="E144" s="214"/>
      <c r="F144" s="214"/>
      <c r="G144" s="215"/>
    </row>
    <row r="145" spans="2:7" s="75" customFormat="1" ht="18.75" customHeight="1">
      <c r="B145" s="238" t="s">
        <v>141</v>
      </c>
      <c r="C145" s="27">
        <v>290</v>
      </c>
      <c r="D145" s="15" t="s">
        <v>17</v>
      </c>
      <c r="E145" s="214"/>
      <c r="F145" s="214"/>
      <c r="G145" s="215"/>
    </row>
    <row r="146" spans="2:7" s="75" customFormat="1" ht="18.75" customHeight="1">
      <c r="B146" s="236" t="s">
        <v>142</v>
      </c>
      <c r="C146" s="328">
        <v>300</v>
      </c>
      <c r="D146" s="334" t="s">
        <v>17</v>
      </c>
      <c r="E146" s="384"/>
      <c r="F146" s="384"/>
      <c r="G146" s="376"/>
    </row>
    <row r="147" spans="2:7" s="75" customFormat="1" ht="12.75" customHeight="1">
      <c r="B147" s="237" t="s">
        <v>83</v>
      </c>
      <c r="C147" s="329"/>
      <c r="D147" s="336"/>
      <c r="E147" s="385"/>
      <c r="F147" s="385"/>
      <c r="G147" s="377"/>
    </row>
    <row r="148" spans="2:7" s="75" customFormat="1" ht="18.75" customHeight="1">
      <c r="B148" s="238" t="s">
        <v>143</v>
      </c>
      <c r="C148" s="27">
        <v>310</v>
      </c>
      <c r="D148" s="15" t="s">
        <v>17</v>
      </c>
      <c r="E148" s="214"/>
      <c r="F148" s="214"/>
      <c r="G148" s="215"/>
    </row>
    <row r="149" spans="2:7" s="75" customFormat="1" ht="18.75" customHeight="1">
      <c r="B149" s="238" t="s">
        <v>144</v>
      </c>
      <c r="C149" s="27">
        <v>320</v>
      </c>
      <c r="D149" s="15" t="s">
        <v>17</v>
      </c>
      <c r="E149" s="214"/>
      <c r="F149" s="214"/>
      <c r="G149" s="215"/>
    </row>
    <row r="150" spans="2:7" s="75" customFormat="1" ht="18.75" customHeight="1">
      <c r="B150" s="238" t="s">
        <v>145</v>
      </c>
      <c r="C150" s="27">
        <v>330</v>
      </c>
      <c r="D150" s="15" t="s">
        <v>17</v>
      </c>
      <c r="E150" s="214"/>
      <c r="F150" s="214"/>
      <c r="G150" s="215"/>
    </row>
    <row r="151" spans="2:7" s="75" customFormat="1" ht="18.75" customHeight="1">
      <c r="B151" s="238" t="s">
        <v>146</v>
      </c>
      <c r="C151" s="27">
        <v>340</v>
      </c>
      <c r="D151" s="15" t="s">
        <v>17</v>
      </c>
      <c r="E151" s="214"/>
      <c r="F151" s="214"/>
      <c r="G151" s="215"/>
    </row>
    <row r="152" spans="2:7" s="75" customFormat="1" ht="18.75" customHeight="1">
      <c r="B152" s="236" t="s">
        <v>147</v>
      </c>
      <c r="C152" s="328">
        <v>500</v>
      </c>
      <c r="D152" s="334" t="s">
        <v>17</v>
      </c>
      <c r="E152" s="384"/>
      <c r="F152" s="384"/>
      <c r="G152" s="376"/>
    </row>
    <row r="153" spans="2:7" ht="14.25" customHeight="1">
      <c r="B153" s="237" t="s">
        <v>83</v>
      </c>
      <c r="C153" s="329"/>
      <c r="D153" s="336"/>
      <c r="E153" s="385"/>
      <c r="F153" s="385"/>
      <c r="G153" s="377"/>
    </row>
    <row r="154" spans="2:7" ht="18.75" customHeight="1">
      <c r="B154" s="238" t="s">
        <v>148</v>
      </c>
      <c r="C154" s="27">
        <v>520</v>
      </c>
      <c r="D154" s="15" t="s">
        <v>17</v>
      </c>
      <c r="E154" s="214"/>
      <c r="F154" s="214"/>
      <c r="G154" s="215"/>
    </row>
    <row r="155" spans="2:7" s="32" customFormat="1" ht="18.75" customHeight="1">
      <c r="B155" s="238" t="s">
        <v>149</v>
      </c>
      <c r="C155" s="27">
        <v>530</v>
      </c>
      <c r="D155" s="15" t="s">
        <v>17</v>
      </c>
      <c r="E155" s="214"/>
      <c r="F155" s="214"/>
      <c r="G155" s="215"/>
    </row>
    <row r="156" spans="1:21" s="76" customFormat="1" ht="63">
      <c r="A156" s="360" t="s">
        <v>329</v>
      </c>
      <c r="B156" s="116" t="s">
        <v>257</v>
      </c>
      <c r="C156" s="378"/>
      <c r="D156" s="347" t="s">
        <v>17</v>
      </c>
      <c r="E156" s="380">
        <f>E158+E163+E178+E179</f>
        <v>5190.82</v>
      </c>
      <c r="F156" s="380">
        <f>F158+F163+F178+F179</f>
        <v>4315.88</v>
      </c>
      <c r="G156" s="382">
        <f>F156/E156*100</f>
        <v>83.14447428344656</v>
      </c>
      <c r="H156" s="244"/>
      <c r="I156" s="244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</row>
    <row r="157" spans="1:7" s="40" customFormat="1" ht="13.5" customHeight="1">
      <c r="A157" s="361"/>
      <c r="B157" s="115" t="s">
        <v>49</v>
      </c>
      <c r="C157" s="379"/>
      <c r="D157" s="348"/>
      <c r="E157" s="381"/>
      <c r="F157" s="381"/>
      <c r="G157" s="383"/>
    </row>
    <row r="158" spans="2:7" s="40" customFormat="1" ht="18.75" customHeight="1">
      <c r="B158" s="236" t="s">
        <v>125</v>
      </c>
      <c r="C158" s="328">
        <v>210</v>
      </c>
      <c r="D158" s="334" t="s">
        <v>17</v>
      </c>
      <c r="E158" s="353">
        <f>E160+E161+E162</f>
        <v>65.1</v>
      </c>
      <c r="F158" s="353">
        <f>F160+F161+F162</f>
        <v>0</v>
      </c>
      <c r="G158" s="376">
        <f>F158/E158*100</f>
        <v>0</v>
      </c>
    </row>
    <row r="159" spans="2:7" s="40" customFormat="1" ht="12.75" customHeight="1">
      <c r="B159" s="237" t="s">
        <v>83</v>
      </c>
      <c r="C159" s="329"/>
      <c r="D159" s="336"/>
      <c r="E159" s="354"/>
      <c r="F159" s="354"/>
      <c r="G159" s="377"/>
    </row>
    <row r="160" spans="2:7" s="40" customFormat="1" ht="18.75" customHeight="1">
      <c r="B160" s="238" t="s">
        <v>126</v>
      </c>
      <c r="C160" s="27">
        <v>211</v>
      </c>
      <c r="D160" s="15" t="s">
        <v>17</v>
      </c>
      <c r="E160" s="188">
        <v>50</v>
      </c>
      <c r="F160" s="188">
        <v>0</v>
      </c>
      <c r="G160" s="215">
        <f>F160/E160*100</f>
        <v>0</v>
      </c>
    </row>
    <row r="161" spans="2:7" s="40" customFormat="1" ht="18.75" customHeight="1">
      <c r="B161" s="238" t="s">
        <v>127</v>
      </c>
      <c r="C161" s="27">
        <v>212</v>
      </c>
      <c r="D161" s="15" t="s">
        <v>17</v>
      </c>
      <c r="E161" s="188"/>
      <c r="F161" s="188"/>
      <c r="G161" s="215"/>
    </row>
    <row r="162" spans="2:7" s="41" customFormat="1" ht="25.5" customHeight="1">
      <c r="B162" s="238" t="s">
        <v>128</v>
      </c>
      <c r="C162" s="27">
        <v>213</v>
      </c>
      <c r="D162" s="15" t="s">
        <v>17</v>
      </c>
      <c r="E162" s="188">
        <v>15.1</v>
      </c>
      <c r="F162" s="188">
        <v>0</v>
      </c>
      <c r="G162" s="215">
        <f>F162/E162*100</f>
        <v>0</v>
      </c>
    </row>
    <row r="163" spans="2:7" s="40" customFormat="1" ht="18.75" customHeight="1">
      <c r="B163" s="236" t="s">
        <v>129</v>
      </c>
      <c r="C163" s="328">
        <v>220</v>
      </c>
      <c r="D163" s="334" t="s">
        <v>17</v>
      </c>
      <c r="E163" s="353">
        <f>E165+E166+E167+E168+E169+E170</f>
        <v>3837.5699999999997</v>
      </c>
      <c r="F163" s="353">
        <f>F165+F166+F167+F168+F169+F170</f>
        <v>3280.1</v>
      </c>
      <c r="G163" s="376">
        <f>F163/E163*100</f>
        <v>85.47335944360624</v>
      </c>
    </row>
    <row r="164" spans="2:7" s="87" customFormat="1" ht="13.5" customHeight="1">
      <c r="B164" s="237" t="s">
        <v>83</v>
      </c>
      <c r="C164" s="329"/>
      <c r="D164" s="336"/>
      <c r="E164" s="354"/>
      <c r="F164" s="354"/>
      <c r="G164" s="377"/>
    </row>
    <row r="165" spans="2:7" s="32" customFormat="1" ht="18.75" customHeight="1">
      <c r="B165" s="238" t="s">
        <v>130</v>
      </c>
      <c r="C165" s="27">
        <v>221</v>
      </c>
      <c r="D165" s="15" t="s">
        <v>17</v>
      </c>
      <c r="E165" s="188"/>
      <c r="F165" s="188"/>
      <c r="G165" s="215"/>
    </row>
    <row r="166" spans="2:7" s="32" customFormat="1" ht="18.75" customHeight="1">
      <c r="B166" s="238" t="s">
        <v>131</v>
      </c>
      <c r="C166" s="27">
        <v>222</v>
      </c>
      <c r="D166" s="15" t="s">
        <v>17</v>
      </c>
      <c r="E166" s="188">
        <v>0.45</v>
      </c>
      <c r="F166" s="188">
        <v>0</v>
      </c>
      <c r="G166" s="215"/>
    </row>
    <row r="167" spans="2:7" ht="18.75" customHeight="1">
      <c r="B167" s="238" t="s">
        <v>132</v>
      </c>
      <c r="C167" s="27">
        <v>223</v>
      </c>
      <c r="D167" s="15" t="s">
        <v>17</v>
      </c>
      <c r="E167" s="188">
        <v>20</v>
      </c>
      <c r="F167" s="188">
        <v>0</v>
      </c>
      <c r="G167" s="215">
        <f>F167/E167*100</f>
        <v>0</v>
      </c>
    </row>
    <row r="168" spans="2:7" ht="18.75" customHeight="1">
      <c r="B168" s="238" t="s">
        <v>133</v>
      </c>
      <c r="C168" s="27">
        <v>224</v>
      </c>
      <c r="D168" s="15" t="s">
        <v>17</v>
      </c>
      <c r="E168" s="188"/>
      <c r="F168" s="188"/>
      <c r="G168" s="215"/>
    </row>
    <row r="169" spans="2:15" s="31" customFormat="1" ht="15.75" customHeight="1">
      <c r="B169" s="238" t="s">
        <v>134</v>
      </c>
      <c r="C169" s="27">
        <v>225</v>
      </c>
      <c r="D169" s="15" t="s">
        <v>17</v>
      </c>
      <c r="E169" s="188">
        <v>3311.94</v>
      </c>
      <c r="F169" s="188">
        <v>2774.92</v>
      </c>
      <c r="G169" s="215">
        <f>F169/E169*100</f>
        <v>83.78533427537938</v>
      </c>
      <c r="H169" s="10"/>
      <c r="I169" s="10"/>
      <c r="J169" s="10"/>
      <c r="K169" s="10"/>
      <c r="L169" s="10"/>
      <c r="M169" s="10"/>
      <c r="N169" s="10"/>
      <c r="O169" s="10"/>
    </row>
    <row r="170" spans="2:15" s="31" customFormat="1" ht="15.75" customHeight="1">
      <c r="B170" s="238" t="s">
        <v>135</v>
      </c>
      <c r="C170" s="27">
        <v>226</v>
      </c>
      <c r="D170" s="15" t="s">
        <v>17</v>
      </c>
      <c r="E170" s="188">
        <v>505.18</v>
      </c>
      <c r="F170" s="188">
        <v>505.18</v>
      </c>
      <c r="G170" s="215">
        <f>F170/E170*100</f>
        <v>100</v>
      </c>
      <c r="H170" s="10"/>
      <c r="I170" s="10"/>
      <c r="J170" s="10"/>
      <c r="K170" s="10"/>
      <c r="L170" s="10"/>
      <c r="M170" s="10"/>
      <c r="N170" s="10"/>
      <c r="O170" s="10"/>
    </row>
    <row r="171" spans="2:7" ht="18.75" customHeight="1">
      <c r="B171" s="236" t="s">
        <v>136</v>
      </c>
      <c r="C171" s="328">
        <v>240</v>
      </c>
      <c r="D171" s="334" t="s">
        <v>17</v>
      </c>
      <c r="E171" s="353"/>
      <c r="F171" s="353"/>
      <c r="G171" s="376"/>
    </row>
    <row r="172" spans="2:7" ht="14.25" customHeight="1">
      <c r="B172" s="237" t="s">
        <v>83</v>
      </c>
      <c r="C172" s="329"/>
      <c r="D172" s="336"/>
      <c r="E172" s="354"/>
      <c r="F172" s="354"/>
      <c r="G172" s="377"/>
    </row>
    <row r="173" spans="2:7" ht="18.75" customHeight="1">
      <c r="B173" s="238" t="s">
        <v>137</v>
      </c>
      <c r="C173" s="27">
        <v>241</v>
      </c>
      <c r="D173" s="15" t="s">
        <v>17</v>
      </c>
      <c r="E173" s="188"/>
      <c r="F173" s="188"/>
      <c r="G173" s="215"/>
    </row>
    <row r="174" spans="2:7" ht="18.75" customHeight="1">
      <c r="B174" s="236" t="s">
        <v>138</v>
      </c>
      <c r="C174" s="328">
        <v>260</v>
      </c>
      <c r="D174" s="334" t="s">
        <v>17</v>
      </c>
      <c r="E174" s="353"/>
      <c r="F174" s="353"/>
      <c r="G174" s="376"/>
    </row>
    <row r="175" spans="2:7" ht="12.75" customHeight="1">
      <c r="B175" s="237" t="s">
        <v>83</v>
      </c>
      <c r="C175" s="329"/>
      <c r="D175" s="336"/>
      <c r="E175" s="354"/>
      <c r="F175" s="354"/>
      <c r="G175" s="377"/>
    </row>
    <row r="176" spans="2:7" ht="18.75" customHeight="1">
      <c r="B176" s="238" t="s">
        <v>139</v>
      </c>
      <c r="C176" s="27">
        <v>262</v>
      </c>
      <c r="D176" s="15" t="s">
        <v>17</v>
      </c>
      <c r="E176" s="188"/>
      <c r="F176" s="188"/>
      <c r="G176" s="215"/>
    </row>
    <row r="177" spans="2:7" s="32" customFormat="1" ht="18.75" customHeight="1">
      <c r="B177" s="238" t="s">
        <v>140</v>
      </c>
      <c r="C177" s="27">
        <v>263</v>
      </c>
      <c r="D177" s="15" t="s">
        <v>17</v>
      </c>
      <c r="E177" s="188"/>
      <c r="F177" s="188"/>
      <c r="G177" s="215"/>
    </row>
    <row r="178" spans="2:7" s="75" customFormat="1" ht="18.75" customHeight="1">
      <c r="B178" s="238" t="s">
        <v>141</v>
      </c>
      <c r="C178" s="27">
        <v>290</v>
      </c>
      <c r="D178" s="15" t="s">
        <v>17</v>
      </c>
      <c r="E178" s="188">
        <v>525.57</v>
      </c>
      <c r="F178" s="188">
        <v>525.57</v>
      </c>
      <c r="G178" s="215">
        <f aca="true" t="shared" si="2" ref="G178:G184">F178/E178*100</f>
        <v>100</v>
      </c>
    </row>
    <row r="179" spans="2:7" s="75" customFormat="1" ht="18.75" customHeight="1">
      <c r="B179" s="236" t="s">
        <v>142</v>
      </c>
      <c r="C179" s="328">
        <v>300</v>
      </c>
      <c r="D179" s="334" t="s">
        <v>17</v>
      </c>
      <c r="E179" s="353">
        <f>E181+E184</f>
        <v>762.58</v>
      </c>
      <c r="F179" s="353">
        <f>F181+F184</f>
        <v>510.21000000000004</v>
      </c>
      <c r="G179" s="376">
        <f t="shared" si="2"/>
        <v>66.9057672637625</v>
      </c>
    </row>
    <row r="180" spans="2:7" s="75" customFormat="1" ht="12.75" customHeight="1">
      <c r="B180" s="237" t="s">
        <v>83</v>
      </c>
      <c r="C180" s="329"/>
      <c r="D180" s="336"/>
      <c r="E180" s="354"/>
      <c r="F180" s="354"/>
      <c r="G180" s="377"/>
    </row>
    <row r="181" spans="2:7" s="75" customFormat="1" ht="18.75" customHeight="1">
      <c r="B181" s="238" t="s">
        <v>143</v>
      </c>
      <c r="C181" s="27">
        <v>310</v>
      </c>
      <c r="D181" s="15" t="s">
        <v>17</v>
      </c>
      <c r="E181" s="188">
        <v>513.2</v>
      </c>
      <c r="F181" s="188">
        <v>470.67</v>
      </c>
      <c r="G181" s="215">
        <f t="shared" si="2"/>
        <v>91.71278254091972</v>
      </c>
    </row>
    <row r="182" spans="2:7" s="75" customFormat="1" ht="18.75" customHeight="1">
      <c r="B182" s="238" t="s">
        <v>144</v>
      </c>
      <c r="C182" s="27">
        <v>320</v>
      </c>
      <c r="D182" s="15" t="s">
        <v>17</v>
      </c>
      <c r="E182" s="188"/>
      <c r="F182" s="188"/>
      <c r="G182" s="215"/>
    </row>
    <row r="183" spans="2:7" s="75" customFormat="1" ht="18.75" customHeight="1">
      <c r="B183" s="238" t="s">
        <v>145</v>
      </c>
      <c r="C183" s="27">
        <v>330</v>
      </c>
      <c r="D183" s="15" t="s">
        <v>17</v>
      </c>
      <c r="E183" s="188"/>
      <c r="F183" s="188"/>
      <c r="G183" s="215"/>
    </row>
    <row r="184" spans="2:7" s="75" customFormat="1" ht="18.75" customHeight="1">
      <c r="B184" s="238" t="s">
        <v>146</v>
      </c>
      <c r="C184" s="27">
        <v>340</v>
      </c>
      <c r="D184" s="15" t="s">
        <v>17</v>
      </c>
      <c r="E184" s="75">
        <f>5.25+199.47+39.54+5.12</f>
        <v>249.38</v>
      </c>
      <c r="F184" s="188">
        <f>39.54</f>
        <v>39.54</v>
      </c>
      <c r="G184" s="215">
        <f t="shared" si="2"/>
        <v>15.855321196567488</v>
      </c>
    </row>
    <row r="185" spans="2:7" s="75" customFormat="1" ht="18.75" customHeight="1">
      <c r="B185" s="236" t="s">
        <v>147</v>
      </c>
      <c r="C185" s="328">
        <v>500</v>
      </c>
      <c r="D185" s="334" t="s">
        <v>17</v>
      </c>
      <c r="E185" s="353"/>
      <c r="F185" s="353"/>
      <c r="G185" s="376"/>
    </row>
    <row r="186" spans="2:7" ht="12.75" customHeight="1">
      <c r="B186" s="237" t="s">
        <v>83</v>
      </c>
      <c r="C186" s="329"/>
      <c r="D186" s="336"/>
      <c r="E186" s="354"/>
      <c r="F186" s="354"/>
      <c r="G186" s="377"/>
    </row>
    <row r="187" spans="2:7" ht="18.75" customHeight="1">
      <c r="B187" s="238" t="s">
        <v>148</v>
      </c>
      <c r="C187" s="27">
        <v>520</v>
      </c>
      <c r="D187" s="15" t="s">
        <v>17</v>
      </c>
      <c r="E187" s="188"/>
      <c r="F187" s="188"/>
      <c r="G187" s="215"/>
    </row>
    <row r="188" spans="2:7" s="32" customFormat="1" ht="18.75" customHeight="1">
      <c r="B188" s="238" t="s">
        <v>149</v>
      </c>
      <c r="C188" s="27">
        <v>530</v>
      </c>
      <c r="D188" s="15" t="s">
        <v>17</v>
      </c>
      <c r="E188" s="188"/>
      <c r="F188" s="188"/>
      <c r="G188" s="215"/>
    </row>
    <row r="189" spans="1:7" s="78" customFormat="1" ht="18.75">
      <c r="A189" s="88"/>
      <c r="B189" s="12"/>
      <c r="C189" s="33"/>
      <c r="D189" s="11"/>
      <c r="E189" s="217"/>
      <c r="F189" s="217"/>
      <c r="G189" s="22"/>
    </row>
    <row r="191" spans="1:7" s="32" customFormat="1" ht="15.75" customHeight="1">
      <c r="A191" s="88"/>
      <c r="B191" s="12"/>
      <c r="C191" s="33"/>
      <c r="D191" s="11"/>
      <c r="E191" s="11"/>
      <c r="F191" s="11"/>
      <c r="G191" s="22"/>
    </row>
    <row r="192" ht="15.75" customHeight="1"/>
    <row r="193" spans="1:7" s="32" customFormat="1" ht="15.75" customHeight="1">
      <c r="A193" s="88"/>
      <c r="B193" s="12"/>
      <c r="C193" s="33"/>
      <c r="D193" s="11"/>
      <c r="E193" s="11"/>
      <c r="F193" s="11"/>
      <c r="G193" s="22"/>
    </row>
    <row r="195" spans="1:7" s="32" customFormat="1" ht="15.75">
      <c r="A195" s="88"/>
      <c r="B195" s="12"/>
      <c r="C195" s="33"/>
      <c r="D195" s="11"/>
      <c r="E195" s="11"/>
      <c r="F195" s="11"/>
      <c r="G195" s="22"/>
    </row>
    <row r="196" ht="15.75" customHeight="1"/>
    <row r="198" ht="15.75" customHeight="1"/>
  </sheetData>
  <sheetProtection/>
  <mergeCells count="191">
    <mergeCell ref="G90:G91"/>
    <mergeCell ref="A6:G6"/>
    <mergeCell ref="E2:G2"/>
    <mergeCell ref="A2:A4"/>
    <mergeCell ref="F7:F8"/>
    <mergeCell ref="G7:G8"/>
    <mergeCell ref="A7:A8"/>
    <mergeCell ref="C7:C8"/>
    <mergeCell ref="D7:D8"/>
    <mergeCell ref="E7:E8"/>
    <mergeCell ref="B1:G1"/>
    <mergeCell ref="B2:B4"/>
    <mergeCell ref="C2:C4"/>
    <mergeCell ref="D2:D4"/>
    <mergeCell ref="E3:F3"/>
    <mergeCell ref="G3:G4"/>
    <mergeCell ref="F20:F21"/>
    <mergeCell ref="G20:G21"/>
    <mergeCell ref="A19:G19"/>
    <mergeCell ref="A20:A21"/>
    <mergeCell ref="C20:C21"/>
    <mergeCell ref="D20:D21"/>
    <mergeCell ref="E20:E21"/>
    <mergeCell ref="F28:F29"/>
    <mergeCell ref="G28:G29"/>
    <mergeCell ref="C22:C23"/>
    <mergeCell ref="C28:C29"/>
    <mergeCell ref="D28:D29"/>
    <mergeCell ref="E28:E29"/>
    <mergeCell ref="D22:D23"/>
    <mergeCell ref="E22:E23"/>
    <mergeCell ref="F22:F23"/>
    <mergeCell ref="G22:G23"/>
    <mergeCell ref="C40:C41"/>
    <mergeCell ref="D40:D41"/>
    <mergeCell ref="E40:E41"/>
    <mergeCell ref="C37:C38"/>
    <mergeCell ref="D37:D38"/>
    <mergeCell ref="E37:E38"/>
    <mergeCell ref="F37:F38"/>
    <mergeCell ref="G37:G38"/>
    <mergeCell ref="F40:F41"/>
    <mergeCell ref="G40:G41"/>
    <mergeCell ref="F51:F52"/>
    <mergeCell ref="G51:G52"/>
    <mergeCell ref="F45:F46"/>
    <mergeCell ref="G45:G46"/>
    <mergeCell ref="C45:C46"/>
    <mergeCell ref="C51:C52"/>
    <mergeCell ref="D51:D52"/>
    <mergeCell ref="E51:E52"/>
    <mergeCell ref="D45:D46"/>
    <mergeCell ref="E45:E46"/>
    <mergeCell ref="C57:C58"/>
    <mergeCell ref="D57:D58"/>
    <mergeCell ref="E57:E58"/>
    <mergeCell ref="A55:A56"/>
    <mergeCell ref="C55:C56"/>
    <mergeCell ref="D55:D56"/>
    <mergeCell ref="E55:E56"/>
    <mergeCell ref="F55:F56"/>
    <mergeCell ref="G55:G56"/>
    <mergeCell ref="F57:F58"/>
    <mergeCell ref="G57:G58"/>
    <mergeCell ref="F72:F73"/>
    <mergeCell ref="G72:G73"/>
    <mergeCell ref="F63:F64"/>
    <mergeCell ref="G63:G64"/>
    <mergeCell ref="C63:C64"/>
    <mergeCell ref="C72:C73"/>
    <mergeCell ref="D72:D73"/>
    <mergeCell ref="E72:E73"/>
    <mergeCell ref="D63:D64"/>
    <mergeCell ref="E63:E64"/>
    <mergeCell ref="G75:G76"/>
    <mergeCell ref="F80:F81"/>
    <mergeCell ref="G80:G81"/>
    <mergeCell ref="C86:C87"/>
    <mergeCell ref="D86:D87"/>
    <mergeCell ref="E86:E87"/>
    <mergeCell ref="F86:F87"/>
    <mergeCell ref="G86:G87"/>
    <mergeCell ref="D80:D81"/>
    <mergeCell ref="E80:E81"/>
    <mergeCell ref="F75:F76"/>
    <mergeCell ref="C75:C76"/>
    <mergeCell ref="D75:D76"/>
    <mergeCell ref="E75:E76"/>
    <mergeCell ref="C80:C81"/>
    <mergeCell ref="F90:F91"/>
    <mergeCell ref="C97:C98"/>
    <mergeCell ref="D97:D98"/>
    <mergeCell ref="E97:E98"/>
    <mergeCell ref="C90:C91"/>
    <mergeCell ref="D90:D91"/>
    <mergeCell ref="E90:E91"/>
    <mergeCell ref="F97:F98"/>
    <mergeCell ref="F108:F109"/>
    <mergeCell ref="G108:G109"/>
    <mergeCell ref="F105:F106"/>
    <mergeCell ref="G105:G106"/>
    <mergeCell ref="G97:G98"/>
    <mergeCell ref="C105:C106"/>
    <mergeCell ref="C108:C109"/>
    <mergeCell ref="D108:D109"/>
    <mergeCell ref="E108:E109"/>
    <mergeCell ref="D105:D106"/>
    <mergeCell ref="E105:E106"/>
    <mergeCell ref="G113:G114"/>
    <mergeCell ref="F119:F120"/>
    <mergeCell ref="G119:G120"/>
    <mergeCell ref="C119:C120"/>
    <mergeCell ref="D119:D120"/>
    <mergeCell ref="E119:E120"/>
    <mergeCell ref="C113:C114"/>
    <mergeCell ref="D113:D114"/>
    <mergeCell ref="E113:E114"/>
    <mergeCell ref="F125:F126"/>
    <mergeCell ref="F113:F114"/>
    <mergeCell ref="F123:F124"/>
    <mergeCell ref="G125:G126"/>
    <mergeCell ref="A123:A124"/>
    <mergeCell ref="C123:C124"/>
    <mergeCell ref="C125:C126"/>
    <mergeCell ref="D125:D126"/>
    <mergeCell ref="E125:E126"/>
    <mergeCell ref="D123:D124"/>
    <mergeCell ref="E123:E124"/>
    <mergeCell ref="G123:G124"/>
    <mergeCell ref="G138:G139"/>
    <mergeCell ref="C138:C139"/>
    <mergeCell ref="D138:D139"/>
    <mergeCell ref="E138:E139"/>
    <mergeCell ref="F138:F139"/>
    <mergeCell ref="G130:G131"/>
    <mergeCell ref="C130:C131"/>
    <mergeCell ref="D130:D131"/>
    <mergeCell ref="E130:E131"/>
    <mergeCell ref="F130:F131"/>
    <mergeCell ref="G141:G142"/>
    <mergeCell ref="C146:C147"/>
    <mergeCell ref="D146:D147"/>
    <mergeCell ref="E146:E147"/>
    <mergeCell ref="F146:F147"/>
    <mergeCell ref="G146:G147"/>
    <mergeCell ref="C141:C142"/>
    <mergeCell ref="D141:D142"/>
    <mergeCell ref="E141:E142"/>
    <mergeCell ref="F141:F142"/>
    <mergeCell ref="G152:G153"/>
    <mergeCell ref="F156:F157"/>
    <mergeCell ref="G156:G157"/>
    <mergeCell ref="E152:E153"/>
    <mergeCell ref="E156:E157"/>
    <mergeCell ref="F152:F153"/>
    <mergeCell ref="C152:C153"/>
    <mergeCell ref="D163:D164"/>
    <mergeCell ref="D152:D153"/>
    <mergeCell ref="C156:C157"/>
    <mergeCell ref="D156:D157"/>
    <mergeCell ref="D158:D159"/>
    <mergeCell ref="E174:E175"/>
    <mergeCell ref="C171:C172"/>
    <mergeCell ref="D171:D172"/>
    <mergeCell ref="E171:E172"/>
    <mergeCell ref="C158:C159"/>
    <mergeCell ref="C163:C164"/>
    <mergeCell ref="F163:F164"/>
    <mergeCell ref="G163:G164"/>
    <mergeCell ref="G158:G159"/>
    <mergeCell ref="E163:E164"/>
    <mergeCell ref="E158:E159"/>
    <mergeCell ref="F158:F159"/>
    <mergeCell ref="F185:F186"/>
    <mergeCell ref="G185:G186"/>
    <mergeCell ref="F179:F180"/>
    <mergeCell ref="G179:G180"/>
    <mergeCell ref="F171:F172"/>
    <mergeCell ref="G171:G172"/>
    <mergeCell ref="F174:F175"/>
    <mergeCell ref="G174:G175"/>
    <mergeCell ref="A156:A157"/>
    <mergeCell ref="A90:A91"/>
    <mergeCell ref="C179:C180"/>
    <mergeCell ref="C185:C186"/>
    <mergeCell ref="D185:D186"/>
    <mergeCell ref="E185:E186"/>
    <mergeCell ref="D179:D180"/>
    <mergeCell ref="E179:E180"/>
    <mergeCell ref="C174:C175"/>
    <mergeCell ref="D174:D175"/>
  </mergeCells>
  <printOptions/>
  <pageMargins left="0.984251968503937" right="0.5905511811023623" top="0.4330708661417323" bottom="0.5905511811023623" header="0.1968503937007874" footer="0.3937007874015748"/>
  <pageSetup fitToHeight="3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21"/>
  <sheetViews>
    <sheetView zoomScale="66" zoomScaleNormal="66" zoomScalePageLayoutView="0" workbookViewId="0" topLeftCell="A1">
      <selection activeCell="U12" sqref="U12"/>
    </sheetView>
  </sheetViews>
  <sheetFormatPr defaultColWidth="9.00390625" defaultRowHeight="12.75"/>
  <cols>
    <col min="1" max="1" width="7.125" style="97" customWidth="1"/>
    <col min="2" max="2" width="75.75390625" style="0" customWidth="1"/>
    <col min="3" max="3" width="11.00390625" style="98" customWidth="1"/>
    <col min="4" max="4" width="12.125" style="0" customWidth="1"/>
    <col min="5" max="6" width="15.75390625" style="0" customWidth="1"/>
    <col min="7" max="7" width="16.375" style="0" customWidth="1"/>
  </cols>
  <sheetData>
    <row r="1" spans="1:7" s="10" customFormat="1" ht="15.75">
      <c r="A1" s="99"/>
      <c r="B1" s="397"/>
      <c r="C1" s="397"/>
      <c r="D1" s="397"/>
      <c r="E1" s="397"/>
      <c r="F1" s="397"/>
      <c r="G1" s="397"/>
    </row>
    <row r="2" spans="1:7" s="10" customFormat="1" ht="15.75" customHeight="1">
      <c r="A2" s="402" t="s">
        <v>11</v>
      </c>
      <c r="B2" s="328" t="s">
        <v>8</v>
      </c>
      <c r="C2" s="405" t="s">
        <v>247</v>
      </c>
      <c r="D2" s="334" t="s">
        <v>16</v>
      </c>
      <c r="E2" s="293" t="s">
        <v>349</v>
      </c>
      <c r="F2" s="293"/>
      <c r="G2" s="293"/>
    </row>
    <row r="3" spans="1:7" s="10" customFormat="1" ht="28.5" customHeight="1">
      <c r="A3" s="402"/>
      <c r="B3" s="398"/>
      <c r="C3" s="406"/>
      <c r="D3" s="335"/>
      <c r="E3" s="402" t="s">
        <v>445</v>
      </c>
      <c r="F3" s="402"/>
      <c r="G3" s="328" t="s">
        <v>153</v>
      </c>
    </row>
    <row r="4" spans="1:7" s="10" customFormat="1" ht="77.25" customHeight="1">
      <c r="A4" s="402"/>
      <c r="B4" s="329"/>
      <c r="C4" s="407"/>
      <c r="D4" s="336"/>
      <c r="E4" s="18" t="s">
        <v>245</v>
      </c>
      <c r="F4" s="18" t="s">
        <v>223</v>
      </c>
      <c r="G4" s="329"/>
    </row>
    <row r="5" spans="1:7" s="36" customFormat="1" ht="12.75" customHeight="1">
      <c r="A5" s="18">
        <v>1</v>
      </c>
      <c r="B5" s="34">
        <v>2</v>
      </c>
      <c r="C5" s="34"/>
      <c r="D5" s="18" t="s">
        <v>239</v>
      </c>
      <c r="E5" s="30" t="s">
        <v>246</v>
      </c>
      <c r="F5" s="30" t="s">
        <v>151</v>
      </c>
      <c r="G5" s="35">
        <v>6</v>
      </c>
    </row>
    <row r="6" spans="1:9" s="120" customFormat="1" ht="26.25" customHeight="1">
      <c r="A6" s="281" t="s">
        <v>267</v>
      </c>
      <c r="B6" s="281"/>
      <c r="C6" s="281"/>
      <c r="D6" s="281"/>
      <c r="E6" s="281"/>
      <c r="F6" s="281"/>
      <c r="G6" s="281"/>
      <c r="H6" s="32"/>
      <c r="I6" s="32"/>
    </row>
    <row r="7" spans="1:7" s="32" customFormat="1" ht="78.75">
      <c r="A7" s="91" t="s">
        <v>254</v>
      </c>
      <c r="B7" s="131" t="s">
        <v>352</v>
      </c>
      <c r="C7" s="144"/>
      <c r="D7" s="113" t="s">
        <v>17</v>
      </c>
      <c r="E7" s="189">
        <v>5.2</v>
      </c>
      <c r="F7" s="189">
        <v>5.2</v>
      </c>
      <c r="G7" s="190">
        <f>F7/E7*100</f>
        <v>100</v>
      </c>
    </row>
    <row r="8" spans="1:7" s="10" customFormat="1" ht="24.75" customHeight="1">
      <c r="A8" s="281" t="s">
        <v>268</v>
      </c>
      <c r="B8" s="281"/>
      <c r="C8" s="281"/>
      <c r="D8" s="281"/>
      <c r="E8" s="281"/>
      <c r="F8" s="281"/>
      <c r="G8" s="281"/>
    </row>
    <row r="9" spans="1:7" s="32" customFormat="1" ht="30" customHeight="1">
      <c r="A9" s="91" t="s">
        <v>330</v>
      </c>
      <c r="B9" s="145" t="s">
        <v>154</v>
      </c>
      <c r="C9" s="146">
        <v>211</v>
      </c>
      <c r="D9" s="113" t="s">
        <v>17</v>
      </c>
      <c r="E9" s="132"/>
      <c r="F9" s="132"/>
      <c r="G9" s="114"/>
    </row>
    <row r="10" spans="1:7" s="32" customFormat="1" ht="30" customHeight="1">
      <c r="A10" s="91" t="s">
        <v>334</v>
      </c>
      <c r="B10" s="145" t="s">
        <v>155</v>
      </c>
      <c r="C10" s="146">
        <v>212</v>
      </c>
      <c r="D10" s="113" t="s">
        <v>17</v>
      </c>
      <c r="E10" s="132"/>
      <c r="F10" s="132"/>
      <c r="G10" s="114"/>
    </row>
    <row r="11" spans="1:7" s="32" customFormat="1" ht="30" customHeight="1">
      <c r="A11" s="91" t="s">
        <v>335</v>
      </c>
      <c r="B11" s="145" t="s">
        <v>156</v>
      </c>
      <c r="C11" s="146">
        <v>213</v>
      </c>
      <c r="D11" s="113" t="s">
        <v>17</v>
      </c>
      <c r="E11" s="147"/>
      <c r="F11" s="147"/>
      <c r="G11" s="114"/>
    </row>
    <row r="12" spans="1:7" s="32" customFormat="1" ht="30" customHeight="1">
      <c r="A12" s="91" t="s">
        <v>336</v>
      </c>
      <c r="B12" s="145" t="s">
        <v>157</v>
      </c>
      <c r="C12" s="146">
        <v>221</v>
      </c>
      <c r="D12" s="113" t="s">
        <v>17</v>
      </c>
      <c r="E12" s="147"/>
      <c r="F12" s="147"/>
      <c r="G12" s="114"/>
    </row>
    <row r="13" spans="1:7" s="32" customFormat="1" ht="30" customHeight="1">
      <c r="A13" s="91" t="s">
        <v>337</v>
      </c>
      <c r="B13" s="148" t="s">
        <v>158</v>
      </c>
      <c r="C13" s="149">
        <v>222</v>
      </c>
      <c r="D13" s="113" t="s">
        <v>17</v>
      </c>
      <c r="E13" s="147"/>
      <c r="F13" s="147"/>
      <c r="G13" s="114"/>
    </row>
    <row r="14" spans="1:7" s="32" customFormat="1" ht="30" customHeight="1">
      <c r="A14" s="91" t="s">
        <v>338</v>
      </c>
      <c r="B14" s="148" t="s">
        <v>159</v>
      </c>
      <c r="C14" s="149">
        <v>223</v>
      </c>
      <c r="D14" s="113" t="s">
        <v>17</v>
      </c>
      <c r="E14" s="147"/>
      <c r="F14" s="147"/>
      <c r="G14" s="114"/>
    </row>
    <row r="15" spans="1:7" s="32" customFormat="1" ht="30" customHeight="1">
      <c r="A15" s="91" t="s">
        <v>339</v>
      </c>
      <c r="B15" s="145" t="s">
        <v>160</v>
      </c>
      <c r="C15" s="146">
        <v>224</v>
      </c>
      <c r="D15" s="113" t="s">
        <v>17</v>
      </c>
      <c r="E15" s="147"/>
      <c r="F15" s="147"/>
      <c r="G15" s="114"/>
    </row>
    <row r="16" spans="1:7" s="32" customFormat="1" ht="30" customHeight="1">
      <c r="A16" s="91" t="s">
        <v>340</v>
      </c>
      <c r="B16" s="145" t="s">
        <v>161</v>
      </c>
      <c r="C16" s="146">
        <v>225</v>
      </c>
      <c r="D16" s="113" t="s">
        <v>17</v>
      </c>
      <c r="E16" s="147"/>
      <c r="F16" s="147"/>
      <c r="G16" s="114"/>
    </row>
    <row r="17" spans="1:7" s="32" customFormat="1" ht="30" customHeight="1">
      <c r="A17" s="91" t="s">
        <v>341</v>
      </c>
      <c r="B17" s="148" t="s">
        <v>162</v>
      </c>
      <c r="C17" s="149">
        <v>226</v>
      </c>
      <c r="D17" s="113" t="s">
        <v>17</v>
      </c>
      <c r="E17" s="147"/>
      <c r="F17" s="147"/>
      <c r="G17" s="114"/>
    </row>
    <row r="18" spans="1:7" s="32" customFormat="1" ht="30" customHeight="1">
      <c r="A18" s="91" t="s">
        <v>331</v>
      </c>
      <c r="B18" s="145" t="s">
        <v>163</v>
      </c>
      <c r="C18" s="146">
        <v>262</v>
      </c>
      <c r="D18" s="113" t="s">
        <v>17</v>
      </c>
      <c r="E18" s="147"/>
      <c r="F18" s="147"/>
      <c r="G18" s="114"/>
    </row>
    <row r="19" spans="1:7" s="32" customFormat="1" ht="30" customHeight="1">
      <c r="A19" s="91" t="s">
        <v>332</v>
      </c>
      <c r="B19" s="148" t="s">
        <v>164</v>
      </c>
      <c r="C19" s="149">
        <v>290</v>
      </c>
      <c r="D19" s="113" t="s">
        <v>17</v>
      </c>
      <c r="E19" s="147"/>
      <c r="F19" s="147"/>
      <c r="G19" s="114"/>
    </row>
    <row r="20" spans="1:7" s="32" customFormat="1" ht="30" customHeight="1">
      <c r="A20" s="91" t="s">
        <v>333</v>
      </c>
      <c r="B20" s="145" t="s">
        <v>143</v>
      </c>
      <c r="C20" s="146">
        <v>310</v>
      </c>
      <c r="D20" s="113" t="s">
        <v>17</v>
      </c>
      <c r="E20" s="147"/>
      <c r="F20" s="147"/>
      <c r="G20" s="114"/>
    </row>
    <row r="21" spans="1:7" s="32" customFormat="1" ht="30" customHeight="1">
      <c r="A21" s="91" t="s">
        <v>353</v>
      </c>
      <c r="B21" s="145" t="s">
        <v>165</v>
      </c>
      <c r="C21" s="146">
        <v>340</v>
      </c>
      <c r="D21" s="113" t="s">
        <v>17</v>
      </c>
      <c r="E21" s="147"/>
      <c r="F21" s="147"/>
      <c r="G21" s="114"/>
    </row>
  </sheetData>
  <sheetProtection/>
  <mergeCells count="10">
    <mergeCell ref="C2:C4"/>
    <mergeCell ref="A6:G6"/>
    <mergeCell ref="A8:G8"/>
    <mergeCell ref="B1:G1"/>
    <mergeCell ref="A2:A4"/>
    <mergeCell ref="B2:B4"/>
    <mergeCell ref="D2:D4"/>
    <mergeCell ref="E2:G2"/>
    <mergeCell ref="E3:F3"/>
    <mergeCell ref="G3:G4"/>
  </mergeCells>
  <printOptions horizontalCentered="1"/>
  <pageMargins left="0.984251968503937" right="0.5905511811023623" top="0.5905511811023623" bottom="0.5905511811023623" header="0.5118110236220472" footer="0.5118110236220472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O96"/>
  <sheetViews>
    <sheetView view="pageBreakPreview" zoomScale="98" zoomScaleSheetLayoutView="98" zoomScalePageLayoutView="0" workbookViewId="0" topLeftCell="A1">
      <selection activeCell="E12" sqref="E12"/>
    </sheetView>
  </sheetViews>
  <sheetFormatPr defaultColWidth="9.00390625" defaultRowHeight="12.75"/>
  <cols>
    <col min="1" max="1" width="5.875" style="111" customWidth="1"/>
    <col min="2" max="2" width="83.125" style="72" customWidth="1"/>
    <col min="3" max="3" width="11.125" style="71" customWidth="1"/>
    <col min="4" max="4" width="14.00390625" style="54" customWidth="1"/>
    <col min="5" max="5" width="18.25390625" style="54" customWidth="1"/>
    <col min="6" max="6" width="3.625" style="54" customWidth="1"/>
    <col min="7" max="11" width="9.125" style="54" hidden="1" customWidth="1"/>
    <col min="12" max="16384" width="9.125" style="54" customWidth="1"/>
  </cols>
  <sheetData>
    <row r="1" ht="11.25" customHeight="1"/>
    <row r="2" spans="1:7" s="53" customFormat="1" ht="25.5" customHeight="1">
      <c r="A2" s="423" t="s">
        <v>210</v>
      </c>
      <c r="B2" s="423"/>
      <c r="C2" s="423"/>
      <c r="D2" s="423"/>
      <c r="E2" s="423"/>
      <c r="F2" s="52"/>
      <c r="G2" s="52"/>
    </row>
    <row r="3" spans="1:5" ht="39.75" customHeight="1">
      <c r="A3" s="331" t="s">
        <v>43</v>
      </c>
      <c r="B3" s="331" t="s">
        <v>8</v>
      </c>
      <c r="C3" s="331" t="s">
        <v>44</v>
      </c>
      <c r="D3" s="424" t="s">
        <v>45</v>
      </c>
      <c r="E3" s="425"/>
    </row>
    <row r="4" spans="1:5" ht="52.5" customHeight="1">
      <c r="A4" s="333"/>
      <c r="B4" s="333"/>
      <c r="C4" s="333"/>
      <c r="D4" s="27" t="s">
        <v>46</v>
      </c>
      <c r="E4" s="4" t="s">
        <v>47</v>
      </c>
    </row>
    <row r="5" spans="1:5" s="102" customFormat="1" ht="12.75" customHeight="1">
      <c r="A5" s="100">
        <v>1</v>
      </c>
      <c r="B5" s="101">
        <v>2</v>
      </c>
      <c r="C5" s="100">
        <v>4</v>
      </c>
      <c r="D5" s="17">
        <v>5</v>
      </c>
      <c r="E5" s="17">
        <v>6</v>
      </c>
    </row>
    <row r="6" spans="1:5" s="53" customFormat="1" ht="25.5" customHeight="1">
      <c r="A6" s="281" t="s">
        <v>215</v>
      </c>
      <c r="B6" s="396"/>
      <c r="C6" s="281"/>
      <c r="D6" s="281"/>
      <c r="E6" s="281"/>
    </row>
    <row r="7" spans="1:5" s="53" customFormat="1" ht="31.5" customHeight="1">
      <c r="A7" s="103" t="s">
        <v>20</v>
      </c>
      <c r="B7" s="131" t="s">
        <v>70</v>
      </c>
      <c r="C7" s="150" t="s">
        <v>17</v>
      </c>
      <c r="D7" s="202">
        <v>222364.37</v>
      </c>
      <c r="E7" s="187">
        <v>214448.47</v>
      </c>
    </row>
    <row r="8" spans="1:5" s="53" customFormat="1" ht="47.25">
      <c r="A8" s="104" t="s">
        <v>21</v>
      </c>
      <c r="B8" s="151" t="s">
        <v>226</v>
      </c>
      <c r="C8" s="150" t="s">
        <v>17</v>
      </c>
      <c r="D8" s="29"/>
      <c r="E8" s="144"/>
    </row>
    <row r="9" spans="1:5" s="53" customFormat="1" ht="47.25">
      <c r="A9" s="105" t="s">
        <v>27</v>
      </c>
      <c r="B9" s="136" t="s">
        <v>227</v>
      </c>
      <c r="C9" s="150" t="s">
        <v>17</v>
      </c>
      <c r="D9" s="29"/>
      <c r="E9" s="144"/>
    </row>
    <row r="10" spans="1:5" s="53" customFormat="1" ht="25.5" customHeight="1">
      <c r="A10" s="281" t="s">
        <v>216</v>
      </c>
      <c r="B10" s="396"/>
      <c r="C10" s="281"/>
      <c r="D10" s="281"/>
      <c r="E10" s="281"/>
    </row>
    <row r="11" spans="1:5" s="53" customFormat="1" ht="31.5" customHeight="1">
      <c r="A11" s="105" t="s">
        <v>22</v>
      </c>
      <c r="B11" s="131" t="s">
        <v>71</v>
      </c>
      <c r="C11" s="150" t="s">
        <v>17</v>
      </c>
      <c r="D11" s="187">
        <v>5420.47</v>
      </c>
      <c r="E11" s="187">
        <v>5032.09</v>
      </c>
    </row>
    <row r="12" spans="1:5" s="53" customFormat="1" ht="47.25">
      <c r="A12" s="105" t="s">
        <v>23</v>
      </c>
      <c r="B12" s="131" t="s">
        <v>180</v>
      </c>
      <c r="C12" s="150" t="s">
        <v>17</v>
      </c>
      <c r="D12" s="29"/>
      <c r="E12" s="144"/>
    </row>
    <row r="13" spans="1:5" s="53" customFormat="1" ht="47.25">
      <c r="A13" s="105" t="s">
        <v>169</v>
      </c>
      <c r="B13" s="131" t="s">
        <v>182</v>
      </c>
      <c r="C13" s="144" t="s">
        <v>17</v>
      </c>
      <c r="D13" s="29"/>
      <c r="E13" s="144"/>
    </row>
    <row r="14" spans="1:5" s="53" customFormat="1" ht="47.25">
      <c r="A14" s="105" t="s">
        <v>170</v>
      </c>
      <c r="B14" s="131" t="s">
        <v>211</v>
      </c>
      <c r="C14" s="144" t="s">
        <v>17</v>
      </c>
      <c r="D14" s="192">
        <v>5353.6</v>
      </c>
      <c r="E14" s="192">
        <v>7419.53</v>
      </c>
    </row>
    <row r="15" spans="1:5" s="52" customFormat="1" ht="25.5" customHeight="1">
      <c r="A15" s="325" t="s">
        <v>186</v>
      </c>
      <c r="B15" s="326"/>
      <c r="C15" s="326"/>
      <c r="D15" s="326"/>
      <c r="E15" s="327"/>
    </row>
    <row r="16" spans="1:5" s="53" customFormat="1" ht="36" customHeight="1">
      <c r="A16" s="419" t="s">
        <v>55</v>
      </c>
      <c r="B16" s="136" t="s">
        <v>370</v>
      </c>
      <c r="C16" s="331"/>
      <c r="D16" s="328">
        <v>36</v>
      </c>
      <c r="E16" s="331">
        <f>E18+E19</f>
        <v>36</v>
      </c>
    </row>
    <row r="17" spans="1:5" ht="15.75">
      <c r="A17" s="420"/>
      <c r="B17" s="9" t="s">
        <v>49</v>
      </c>
      <c r="C17" s="333"/>
      <c r="D17" s="329"/>
      <c r="E17" s="333"/>
    </row>
    <row r="18" spans="1:5" ht="15.75">
      <c r="A18" s="106" t="s">
        <v>56</v>
      </c>
      <c r="B18" s="55" t="s">
        <v>50</v>
      </c>
      <c r="C18" s="49" t="s">
        <v>54</v>
      </c>
      <c r="D18" s="203">
        <v>23</v>
      </c>
      <c r="E18" s="49">
        <v>23</v>
      </c>
    </row>
    <row r="19" spans="1:5" ht="15.75">
      <c r="A19" s="106" t="s">
        <v>57</v>
      </c>
      <c r="B19" s="57" t="s">
        <v>51</v>
      </c>
      <c r="C19" s="49" t="s">
        <v>54</v>
      </c>
      <c r="D19" s="203">
        <v>13</v>
      </c>
      <c r="E19" s="49">
        <v>13</v>
      </c>
    </row>
    <row r="20" spans="1:5" ht="15.75">
      <c r="A20" s="106" t="s">
        <v>58</v>
      </c>
      <c r="B20" s="57" t="s">
        <v>52</v>
      </c>
      <c r="C20" s="49" t="s">
        <v>54</v>
      </c>
      <c r="D20" s="204"/>
      <c r="E20" s="56"/>
    </row>
    <row r="21" spans="1:5" s="53" customFormat="1" ht="36" customHeight="1">
      <c r="A21" s="419" t="s">
        <v>59</v>
      </c>
      <c r="B21" s="136" t="s">
        <v>183</v>
      </c>
      <c r="C21" s="331" t="s">
        <v>53</v>
      </c>
      <c r="D21" s="430">
        <v>71386</v>
      </c>
      <c r="E21" s="432">
        <v>71386</v>
      </c>
    </row>
    <row r="22" spans="1:5" ht="15.75">
      <c r="A22" s="420"/>
      <c r="B22" s="9" t="s">
        <v>49</v>
      </c>
      <c r="C22" s="333"/>
      <c r="D22" s="431"/>
      <c r="E22" s="433"/>
    </row>
    <row r="23" spans="1:5" ht="15.75">
      <c r="A23" s="106" t="s">
        <v>364</v>
      </c>
      <c r="B23" s="55" t="s">
        <v>50</v>
      </c>
      <c r="C23" s="49" t="s">
        <v>54</v>
      </c>
      <c r="D23" s="205">
        <v>17229</v>
      </c>
      <c r="E23" s="193">
        <v>17229</v>
      </c>
    </row>
    <row r="24" spans="1:5" ht="15.75">
      <c r="A24" s="106" t="s">
        <v>365</v>
      </c>
      <c r="B24" s="57" t="s">
        <v>51</v>
      </c>
      <c r="C24" s="49" t="s">
        <v>54</v>
      </c>
      <c r="D24" s="205">
        <v>54157</v>
      </c>
      <c r="E24" s="193">
        <v>54157</v>
      </c>
    </row>
    <row r="25" spans="1:5" ht="15.75">
      <c r="A25" s="106" t="s">
        <v>366</v>
      </c>
      <c r="B25" s="57" t="s">
        <v>52</v>
      </c>
      <c r="C25" s="49" t="s">
        <v>54</v>
      </c>
      <c r="D25" s="203"/>
      <c r="E25" s="49"/>
    </row>
    <row r="26" spans="1:5" s="53" customFormat="1" ht="35.25" customHeight="1">
      <c r="A26" s="419" t="s">
        <v>39</v>
      </c>
      <c r="B26" s="136" t="s">
        <v>184</v>
      </c>
      <c r="C26" s="428" t="s">
        <v>53</v>
      </c>
      <c r="D26" s="328">
        <v>0</v>
      </c>
      <c r="E26" s="331">
        <v>0</v>
      </c>
    </row>
    <row r="27" spans="1:5" ht="15.75">
      <c r="A27" s="420"/>
      <c r="B27" s="9" t="s">
        <v>49</v>
      </c>
      <c r="C27" s="429"/>
      <c r="D27" s="329"/>
      <c r="E27" s="333"/>
    </row>
    <row r="28" spans="1:5" ht="15.75">
      <c r="A28" s="106" t="s">
        <v>40</v>
      </c>
      <c r="B28" s="55" t="s">
        <v>50</v>
      </c>
      <c r="C28" s="49" t="s">
        <v>54</v>
      </c>
      <c r="D28" s="203"/>
      <c r="E28" s="49"/>
    </row>
    <row r="29" spans="1:5" ht="15.75">
      <c r="A29" s="106" t="s">
        <v>41</v>
      </c>
      <c r="B29" s="57" t="s">
        <v>51</v>
      </c>
      <c r="C29" s="49" t="s">
        <v>54</v>
      </c>
      <c r="D29" s="203"/>
      <c r="E29" s="49"/>
    </row>
    <row r="30" spans="1:5" ht="15.75">
      <c r="A30" s="106" t="s">
        <v>42</v>
      </c>
      <c r="B30" s="57" t="s">
        <v>52</v>
      </c>
      <c r="C30" s="49" t="s">
        <v>54</v>
      </c>
      <c r="D30" s="203"/>
      <c r="E30" s="49"/>
    </row>
    <row r="31" spans="1:5" s="53" customFormat="1" ht="47.25" customHeight="1">
      <c r="A31" s="419" t="s">
        <v>61</v>
      </c>
      <c r="B31" s="136" t="s">
        <v>185</v>
      </c>
      <c r="C31" s="428" t="s">
        <v>53</v>
      </c>
      <c r="D31" s="328">
        <v>0</v>
      </c>
      <c r="E31" s="331">
        <v>0</v>
      </c>
    </row>
    <row r="32" spans="1:5" ht="15.75">
      <c r="A32" s="420"/>
      <c r="B32" s="9" t="s">
        <v>49</v>
      </c>
      <c r="C32" s="429"/>
      <c r="D32" s="329"/>
      <c r="E32" s="333"/>
    </row>
    <row r="33" spans="1:5" ht="15.75">
      <c r="A33" s="96" t="s">
        <v>354</v>
      </c>
      <c r="B33" s="55" t="s">
        <v>50</v>
      </c>
      <c r="C33" s="49" t="s">
        <v>54</v>
      </c>
      <c r="D33" s="203"/>
      <c r="E33" s="49"/>
    </row>
    <row r="34" spans="1:5" ht="15.75">
      <c r="A34" s="96" t="s">
        <v>355</v>
      </c>
      <c r="B34" s="57" t="s">
        <v>51</v>
      </c>
      <c r="C34" s="49" t="s">
        <v>54</v>
      </c>
      <c r="D34" s="203"/>
      <c r="E34" s="49"/>
    </row>
    <row r="35" spans="1:5" ht="15.75">
      <c r="A35" s="96" t="s">
        <v>356</v>
      </c>
      <c r="B35" s="57" t="s">
        <v>52</v>
      </c>
      <c r="C35" s="49" t="s">
        <v>54</v>
      </c>
      <c r="D35" s="203"/>
      <c r="E35" s="49"/>
    </row>
    <row r="36" spans="1:5" s="53" customFormat="1" ht="31.5">
      <c r="A36" s="107" t="s">
        <v>357</v>
      </c>
      <c r="B36" s="152" t="s">
        <v>217</v>
      </c>
      <c r="C36" s="153" t="s">
        <v>54</v>
      </c>
      <c r="D36" s="206">
        <v>390451</v>
      </c>
      <c r="E36" s="194">
        <v>390451</v>
      </c>
    </row>
    <row r="37" spans="1:5" s="52" customFormat="1" ht="30.75" customHeight="1">
      <c r="A37" s="325" t="s">
        <v>187</v>
      </c>
      <c r="B37" s="326"/>
      <c r="C37" s="326"/>
      <c r="D37" s="326"/>
      <c r="E37" s="327"/>
    </row>
    <row r="38" spans="1:5" s="53" customFormat="1" ht="31.5" customHeight="1">
      <c r="A38" s="419" t="s">
        <v>28</v>
      </c>
      <c r="B38" s="136" t="s">
        <v>73</v>
      </c>
      <c r="C38" s="428" t="s">
        <v>17</v>
      </c>
      <c r="D38" s="331">
        <v>0</v>
      </c>
      <c r="E38" s="331">
        <v>0</v>
      </c>
    </row>
    <row r="39" spans="1:5" ht="15.75">
      <c r="A39" s="420"/>
      <c r="B39" s="9" t="s">
        <v>49</v>
      </c>
      <c r="C39" s="429"/>
      <c r="D39" s="333"/>
      <c r="E39" s="333"/>
    </row>
    <row r="40" spans="1:5" ht="15.75">
      <c r="A40" s="106" t="s">
        <v>191</v>
      </c>
      <c r="B40" s="55" t="s">
        <v>50</v>
      </c>
      <c r="C40" s="49" t="s">
        <v>17</v>
      </c>
      <c r="D40" s="56"/>
      <c r="E40" s="56"/>
    </row>
    <row r="41" spans="1:5" ht="15.75">
      <c r="A41" s="106" t="s">
        <v>192</v>
      </c>
      <c r="B41" s="57" t="s">
        <v>51</v>
      </c>
      <c r="C41" s="49" t="s">
        <v>17</v>
      </c>
      <c r="D41" s="56"/>
      <c r="E41" s="56"/>
    </row>
    <row r="42" spans="1:5" ht="15.75">
      <c r="A42" s="106" t="s">
        <v>193</v>
      </c>
      <c r="B42" s="58" t="s">
        <v>52</v>
      </c>
      <c r="C42" s="49" t="s">
        <v>17</v>
      </c>
      <c r="D42" s="56"/>
      <c r="E42" s="56"/>
    </row>
    <row r="43" spans="1:5" s="53" customFormat="1" ht="31.5" customHeight="1">
      <c r="A43" s="421" t="s">
        <v>194</v>
      </c>
      <c r="B43" s="136" t="s">
        <v>74</v>
      </c>
      <c r="C43" s="331" t="s">
        <v>53</v>
      </c>
      <c r="D43" s="331"/>
      <c r="E43" s="331"/>
    </row>
    <row r="44" spans="1:5" ht="15.75">
      <c r="A44" s="422"/>
      <c r="B44" s="9" t="s">
        <v>49</v>
      </c>
      <c r="C44" s="333"/>
      <c r="D44" s="333"/>
      <c r="E44" s="333"/>
    </row>
    <row r="45" spans="1:5" ht="15.75">
      <c r="A45" s="96" t="s">
        <v>195</v>
      </c>
      <c r="B45" s="55" t="s">
        <v>50</v>
      </c>
      <c r="C45" s="49" t="s">
        <v>53</v>
      </c>
      <c r="D45" s="56"/>
      <c r="E45" s="56"/>
    </row>
    <row r="46" spans="1:5" ht="15.75">
      <c r="A46" s="96" t="s">
        <v>196</v>
      </c>
      <c r="B46" s="57" t="s">
        <v>51</v>
      </c>
      <c r="C46" s="49" t="s">
        <v>53</v>
      </c>
      <c r="D46" s="56"/>
      <c r="E46" s="56"/>
    </row>
    <row r="47" spans="1:5" ht="15.75">
      <c r="A47" s="96" t="s">
        <v>197</v>
      </c>
      <c r="B47" s="57" t="s">
        <v>52</v>
      </c>
      <c r="C47" s="49" t="s">
        <v>53</v>
      </c>
      <c r="D47" s="56"/>
      <c r="E47" s="56"/>
    </row>
    <row r="48" spans="1:5" s="53" customFormat="1" ht="31.5" customHeight="1">
      <c r="A48" s="421" t="s">
        <v>198</v>
      </c>
      <c r="B48" s="136" t="s">
        <v>60</v>
      </c>
      <c r="C48" s="428" t="s">
        <v>19</v>
      </c>
      <c r="D48" s="331">
        <v>0</v>
      </c>
      <c r="E48" s="331">
        <v>0</v>
      </c>
    </row>
    <row r="49" spans="1:5" ht="15.75">
      <c r="A49" s="422"/>
      <c r="B49" s="9" t="s">
        <v>49</v>
      </c>
      <c r="C49" s="429"/>
      <c r="D49" s="333"/>
      <c r="E49" s="333"/>
    </row>
    <row r="50" spans="1:5" ht="15.75">
      <c r="A50" s="96" t="s">
        <v>199</v>
      </c>
      <c r="B50" s="55" t="s">
        <v>50</v>
      </c>
      <c r="C50" s="49" t="s">
        <v>19</v>
      </c>
      <c r="D50" s="56"/>
      <c r="E50" s="56"/>
    </row>
    <row r="51" spans="1:5" ht="15.75">
      <c r="A51" s="96" t="s">
        <v>200</v>
      </c>
      <c r="B51" s="57" t="s">
        <v>51</v>
      </c>
      <c r="C51" s="49" t="s">
        <v>19</v>
      </c>
      <c r="D51" s="56"/>
      <c r="E51" s="56"/>
    </row>
    <row r="52" spans="1:5" ht="15.75">
      <c r="A52" s="96" t="s">
        <v>201</v>
      </c>
      <c r="B52" s="58" t="s">
        <v>52</v>
      </c>
      <c r="C52" s="49" t="s">
        <v>19</v>
      </c>
      <c r="D52" s="56"/>
      <c r="E52" s="56"/>
    </row>
    <row r="53" spans="1:5" s="53" customFormat="1" ht="83.25" customHeight="1">
      <c r="A53" s="105" t="s">
        <v>202</v>
      </c>
      <c r="B53" s="408" t="s">
        <v>368</v>
      </c>
      <c r="C53" s="409"/>
      <c r="D53" s="409"/>
      <c r="E53" s="410"/>
    </row>
    <row r="54" spans="1:5" ht="25.5" customHeight="1">
      <c r="A54" s="411" t="s">
        <v>188</v>
      </c>
      <c r="B54" s="412"/>
      <c r="C54" s="412"/>
      <c r="D54" s="412"/>
      <c r="E54" s="413"/>
    </row>
    <row r="55" spans="1:5" s="53" customFormat="1" ht="47.25" customHeight="1">
      <c r="A55" s="159" t="s">
        <v>29</v>
      </c>
      <c r="B55" s="408" t="s">
        <v>263</v>
      </c>
      <c r="C55" s="409"/>
      <c r="D55" s="409"/>
      <c r="E55" s="410"/>
    </row>
    <row r="56" spans="1:5" s="53" customFormat="1" ht="15.75">
      <c r="A56" s="105" t="s">
        <v>30</v>
      </c>
      <c r="B56" s="131" t="s">
        <v>75</v>
      </c>
      <c r="C56" s="153" t="s">
        <v>17</v>
      </c>
      <c r="D56" s="201"/>
      <c r="E56" s="201"/>
    </row>
    <row r="57" spans="1:5" s="53" customFormat="1" ht="30" customHeight="1">
      <c r="A57" s="325" t="s">
        <v>189</v>
      </c>
      <c r="B57" s="326"/>
      <c r="C57" s="326"/>
      <c r="D57" s="326"/>
      <c r="E57" s="327"/>
    </row>
    <row r="58" spans="1:5" s="60" customFormat="1" ht="23.25" customHeight="1">
      <c r="A58" s="108" t="s">
        <v>31</v>
      </c>
      <c r="B58" s="155" t="s">
        <v>62</v>
      </c>
      <c r="C58" s="156" t="s">
        <v>17</v>
      </c>
      <c r="D58" s="157"/>
      <c r="E58" s="157"/>
    </row>
    <row r="59" spans="1:5" s="60" customFormat="1" ht="26.25" customHeight="1">
      <c r="A59" s="108" t="s">
        <v>97</v>
      </c>
      <c r="B59" s="142" t="s">
        <v>63</v>
      </c>
      <c r="C59" s="156" t="s">
        <v>17</v>
      </c>
      <c r="D59" s="157"/>
      <c r="E59" s="157"/>
    </row>
    <row r="60" spans="1:5" s="53" customFormat="1" ht="25.5" customHeight="1">
      <c r="A60" s="411" t="s">
        <v>190</v>
      </c>
      <c r="B60" s="412"/>
      <c r="C60" s="412"/>
      <c r="D60" s="412"/>
      <c r="E60" s="413"/>
    </row>
    <row r="61" spans="1:5" s="53" customFormat="1" ht="47.25" customHeight="1">
      <c r="A61" s="159" t="s">
        <v>32</v>
      </c>
      <c r="B61" s="408" t="s">
        <v>264</v>
      </c>
      <c r="C61" s="409"/>
      <c r="D61" s="409"/>
      <c r="E61" s="410"/>
    </row>
    <row r="62" spans="1:5" s="53" customFormat="1" ht="15.75">
      <c r="A62" s="105" t="s">
        <v>33</v>
      </c>
      <c r="B62" s="154" t="s">
        <v>75</v>
      </c>
      <c r="C62" s="153" t="s">
        <v>17</v>
      </c>
      <c r="D62" s="154"/>
      <c r="E62" s="154"/>
    </row>
    <row r="63" spans="1:5" s="53" customFormat="1" ht="46.5" customHeight="1">
      <c r="A63" s="105" t="s">
        <v>119</v>
      </c>
      <c r="B63" s="408" t="s">
        <v>181</v>
      </c>
      <c r="C63" s="409"/>
      <c r="D63" s="409"/>
      <c r="E63" s="410"/>
    </row>
    <row r="64" spans="1:5" s="60" customFormat="1" ht="25.5" customHeight="1">
      <c r="A64" s="325" t="s">
        <v>209</v>
      </c>
      <c r="B64" s="326"/>
      <c r="C64" s="326"/>
      <c r="D64" s="326"/>
      <c r="E64" s="327"/>
    </row>
    <row r="65" spans="1:5" s="60" customFormat="1" ht="31.5" customHeight="1">
      <c r="A65" s="415" t="s">
        <v>124</v>
      </c>
      <c r="B65" s="112" t="s">
        <v>72</v>
      </c>
      <c r="C65" s="378" t="s">
        <v>17</v>
      </c>
      <c r="D65" s="353">
        <f>D67+D68</f>
        <v>303.54</v>
      </c>
      <c r="E65" s="353">
        <f>E67+E68</f>
        <v>470.67</v>
      </c>
    </row>
    <row r="66" spans="1:5" s="59" customFormat="1" ht="15.75">
      <c r="A66" s="416"/>
      <c r="B66" s="25" t="s">
        <v>48</v>
      </c>
      <c r="C66" s="379"/>
      <c r="D66" s="354"/>
      <c r="E66" s="354"/>
    </row>
    <row r="67" spans="1:5" s="59" customFormat="1" ht="48" customHeight="1">
      <c r="A67" s="89" t="s">
        <v>203</v>
      </c>
      <c r="B67" s="61" t="s">
        <v>395</v>
      </c>
      <c r="C67" s="27" t="s">
        <v>17</v>
      </c>
      <c r="D67" s="188"/>
      <c r="E67" s="188"/>
    </row>
    <row r="68" spans="1:5" s="59" customFormat="1" ht="44.25" customHeight="1">
      <c r="A68" s="89" t="s">
        <v>204</v>
      </c>
      <c r="B68" s="61" t="s">
        <v>396</v>
      </c>
      <c r="C68" s="27" t="s">
        <v>17</v>
      </c>
      <c r="D68" s="188">
        <v>303.54</v>
      </c>
      <c r="E68" s="188">
        <v>470.67</v>
      </c>
    </row>
    <row r="69" spans="1:5" ht="15.75">
      <c r="A69" s="109"/>
      <c r="B69" s="63"/>
      <c r="C69" s="62"/>
      <c r="D69" s="64"/>
      <c r="E69" s="64"/>
    </row>
    <row r="70" spans="1:15" ht="15.75">
      <c r="A70" s="418" t="s">
        <v>207</v>
      </c>
      <c r="B70" s="418"/>
      <c r="C70" s="418"/>
      <c r="D70" s="418"/>
      <c r="E70" s="418"/>
      <c r="F70" s="59"/>
      <c r="G70" s="59"/>
      <c r="H70" s="59"/>
      <c r="I70" s="59"/>
      <c r="J70" s="59"/>
      <c r="K70" s="59"/>
      <c r="L70" s="59"/>
      <c r="M70" s="59"/>
      <c r="N70" s="59"/>
      <c r="O70" s="59"/>
    </row>
    <row r="71" spans="1:5" ht="15.75">
      <c r="A71" s="418" t="s">
        <v>208</v>
      </c>
      <c r="B71" s="418"/>
      <c r="C71" s="418"/>
      <c r="D71" s="418"/>
      <c r="E71" s="418"/>
    </row>
    <row r="72" spans="1:15" ht="15.75">
      <c r="A72" s="418" t="s">
        <v>206</v>
      </c>
      <c r="B72" s="418"/>
      <c r="C72" s="418"/>
      <c r="D72" s="418"/>
      <c r="E72" s="418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15" ht="48" customHeight="1">
      <c r="A73" s="418" t="s">
        <v>258</v>
      </c>
      <c r="B73" s="418"/>
      <c r="C73" s="418"/>
      <c r="D73" s="418"/>
      <c r="E73" s="418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15" ht="18" customHeight="1">
      <c r="A74" s="418" t="s">
        <v>214</v>
      </c>
      <c r="B74" s="418"/>
      <c r="C74" s="418"/>
      <c r="D74" s="418"/>
      <c r="E74" s="418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5.75">
      <c r="A75" s="418" t="s">
        <v>213</v>
      </c>
      <c r="B75" s="418"/>
      <c r="C75" s="65"/>
      <c r="D75" s="65"/>
      <c r="E75" s="65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5.75">
      <c r="A76" s="417" t="s">
        <v>212</v>
      </c>
      <c r="B76" s="417"/>
      <c r="C76" s="414"/>
      <c r="D76" s="414"/>
      <c r="E76" s="414"/>
      <c r="F76" s="414"/>
      <c r="G76" s="414"/>
      <c r="H76" s="414"/>
      <c r="I76" s="414"/>
      <c r="J76" s="414"/>
      <c r="K76" s="414"/>
      <c r="L76" s="68"/>
      <c r="M76" s="414"/>
      <c r="N76" s="414"/>
      <c r="O76" s="414"/>
    </row>
    <row r="77" spans="1:15" ht="15.75">
      <c r="A77" s="110"/>
      <c r="B77" s="59"/>
      <c r="C77" s="67"/>
      <c r="D77" s="67"/>
      <c r="E77" s="67"/>
      <c r="F77" s="67"/>
      <c r="G77" s="67"/>
      <c r="H77" s="67"/>
      <c r="I77" s="67"/>
      <c r="J77" s="67"/>
      <c r="K77" s="67"/>
      <c r="L77" s="68"/>
      <c r="M77" s="67"/>
      <c r="N77" s="67"/>
      <c r="O77" s="67"/>
    </row>
    <row r="78" spans="1:15" ht="15.75">
      <c r="A78" s="110"/>
      <c r="B78" s="59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</row>
    <row r="79" spans="1:15" ht="15.75">
      <c r="A79" s="417" t="s">
        <v>76</v>
      </c>
      <c r="B79" s="417"/>
      <c r="C79" s="426" t="s">
        <v>451</v>
      </c>
      <c r="D79" s="426"/>
      <c r="E79" s="426"/>
      <c r="F79" s="69"/>
      <c r="G79" s="67"/>
      <c r="H79" s="67"/>
      <c r="I79" s="67"/>
      <c r="J79" s="67"/>
      <c r="K79" s="67"/>
      <c r="L79" s="67"/>
      <c r="M79" s="67"/>
      <c r="N79" s="67"/>
      <c r="O79" s="67"/>
    </row>
    <row r="80" spans="1:15" ht="15.75" customHeight="1">
      <c r="A80" s="110"/>
      <c r="B80" s="59"/>
      <c r="C80" s="427" t="s">
        <v>26</v>
      </c>
      <c r="D80" s="427"/>
      <c r="E80" s="427"/>
      <c r="F80" s="70"/>
      <c r="G80" s="67"/>
      <c r="H80" s="67"/>
      <c r="I80" s="67"/>
      <c r="J80" s="67"/>
      <c r="K80" s="67"/>
      <c r="L80" s="67"/>
      <c r="M80" s="67"/>
      <c r="N80" s="67"/>
      <c r="O80" s="67"/>
    </row>
    <row r="81" spans="1:15" ht="15.75">
      <c r="A81" s="417" t="s">
        <v>468</v>
      </c>
      <c r="B81" s="417"/>
      <c r="C81" s="69"/>
      <c r="D81" s="68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1:15" ht="15.75">
      <c r="A82" s="110"/>
      <c r="B82" s="65"/>
      <c r="C82" s="66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15.75">
      <c r="A83" s="110"/>
      <c r="B83" s="65"/>
      <c r="C83" s="66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</row>
    <row r="84" spans="1:15" ht="15.75">
      <c r="A84" s="418" t="s">
        <v>469</v>
      </c>
      <c r="B84" s="418"/>
      <c r="C84" s="66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</row>
    <row r="85" spans="1:15" ht="15.75">
      <c r="A85" s="110"/>
      <c r="B85" s="65"/>
      <c r="C85" s="66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</row>
    <row r="86" spans="1:15" ht="15.75">
      <c r="A86" s="110"/>
      <c r="B86" s="65"/>
      <c r="C86" s="66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</row>
    <row r="87" spans="1:15" ht="15.75">
      <c r="A87" s="110"/>
      <c r="B87" s="65"/>
      <c r="C87" s="66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</row>
    <row r="88" spans="1:15" ht="15.75">
      <c r="A88" s="110"/>
      <c r="B88" s="65"/>
      <c r="C88" s="66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5.75">
      <c r="A89" s="110"/>
      <c r="B89" s="65"/>
      <c r="C89" s="66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5.75">
      <c r="A90" s="110"/>
      <c r="B90" s="65"/>
      <c r="C90" s="66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5.75">
      <c r="A91" s="110"/>
      <c r="B91" s="65"/>
      <c r="C91" s="66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5.75">
      <c r="A92" s="110"/>
      <c r="B92" s="65"/>
      <c r="C92" s="66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5.75">
      <c r="A93" s="110"/>
      <c r="B93" s="65"/>
      <c r="C93" s="66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5.75">
      <c r="A94" s="110"/>
      <c r="B94" s="65"/>
      <c r="C94" s="66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5.75">
      <c r="A95" s="110"/>
      <c r="B95" s="65"/>
      <c r="C95" s="66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5.75">
      <c r="A96" s="110"/>
      <c r="B96" s="65"/>
      <c r="C96" s="66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</sheetData>
  <sheetProtection/>
  <mergeCells count="63">
    <mergeCell ref="C21:C22"/>
    <mergeCell ref="D21:D22"/>
    <mergeCell ref="E21:E22"/>
    <mergeCell ref="C38:C39"/>
    <mergeCell ref="C76:K76"/>
    <mergeCell ref="A71:E71"/>
    <mergeCell ref="A73:E73"/>
    <mergeCell ref="C48:C49"/>
    <mergeCell ref="A26:A27"/>
    <mergeCell ref="C26:C27"/>
    <mergeCell ref="D26:D27"/>
    <mergeCell ref="E26:E27"/>
    <mergeCell ref="C79:E79"/>
    <mergeCell ref="A79:B79"/>
    <mergeCell ref="C80:E80"/>
    <mergeCell ref="A31:A32"/>
    <mergeCell ref="C31:C32"/>
    <mergeCell ref="A76:B76"/>
    <mergeCell ref="E31:E32"/>
    <mergeCell ref="D31:D32"/>
    <mergeCell ref="D38:D39"/>
    <mergeCell ref="E38:E39"/>
    <mergeCell ref="A38:A39"/>
    <mergeCell ref="A2:E2"/>
    <mergeCell ref="A10:E10"/>
    <mergeCell ref="D3:E3"/>
    <mergeCell ref="C3:C4"/>
    <mergeCell ref="A6:E6"/>
    <mergeCell ref="A3:A4"/>
    <mergeCell ref="B3:B4"/>
    <mergeCell ref="A15:E15"/>
    <mergeCell ref="D16:D17"/>
    <mergeCell ref="C43:C44"/>
    <mergeCell ref="A48:A49"/>
    <mergeCell ref="A37:E37"/>
    <mergeCell ref="A21:A22"/>
    <mergeCell ref="D43:D44"/>
    <mergeCell ref="E43:E44"/>
    <mergeCell ref="E16:E17"/>
    <mergeCell ref="C16:C17"/>
    <mergeCell ref="A81:B81"/>
    <mergeCell ref="A84:B84"/>
    <mergeCell ref="A16:A17"/>
    <mergeCell ref="B61:E61"/>
    <mergeCell ref="A74:E74"/>
    <mergeCell ref="A70:E70"/>
    <mergeCell ref="A72:E72"/>
    <mergeCell ref="A75:B75"/>
    <mergeCell ref="A43:A44"/>
    <mergeCell ref="E48:E49"/>
    <mergeCell ref="M76:O76"/>
    <mergeCell ref="A65:A66"/>
    <mergeCell ref="A57:E57"/>
    <mergeCell ref="D65:D66"/>
    <mergeCell ref="C65:C66"/>
    <mergeCell ref="E65:E66"/>
    <mergeCell ref="B55:E55"/>
    <mergeCell ref="A64:E64"/>
    <mergeCell ref="B53:E53"/>
    <mergeCell ref="A60:E60"/>
    <mergeCell ref="D48:D49"/>
    <mergeCell ref="B63:E63"/>
    <mergeCell ref="A54:E54"/>
  </mergeCells>
  <printOptions/>
  <pageMargins left="0.984251968503937" right="0.5905511811023623" top="0.5905511811023623" bottom="0.51" header="0.1968503937007874" footer="0.1968503937007874"/>
  <pageSetup fitToHeight="0" fitToWidth="1" horizontalDpi="600" verticalDpi="600" orientation="portrait" paperSize="9" scale="65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Яковлева</dc:creator>
  <cp:keywords/>
  <dc:description/>
  <cp:lastModifiedBy>Домашенко</cp:lastModifiedBy>
  <cp:lastPrinted>2021-02-26T04:22:04Z</cp:lastPrinted>
  <dcterms:created xsi:type="dcterms:W3CDTF">2010-06-29T08:28:40Z</dcterms:created>
  <dcterms:modified xsi:type="dcterms:W3CDTF">2021-02-26T08:25:36Z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